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ma\Dropbox\National soils project\Shimadzu Data\MBC DOC\"/>
    </mc:Choice>
  </mc:AlternateContent>
  <xr:revisionPtr revIDLastSave="0" documentId="13_ncr:1_{7F93FFAC-81B4-489E-B26C-2F64FBB45E6F}" xr6:coauthVersionLast="45" xr6:coauthVersionMax="45" xr10:uidLastSave="{00000000-0000-0000-0000-000000000000}"/>
  <bookViews>
    <workbookView xWindow="-120" yWindow="-120" windowWidth="24240" windowHeight="13140" activeTab="3" xr2:uid="{09866A1D-B065-1147-A79C-89C1F81B55D3}"/>
  </bookViews>
  <sheets>
    <sheet name="DOC_MBC_summary" sheetId="6" r:id="rId1"/>
    <sheet name="Compiled_cal_curve_corrected" sheetId="1" r:id="rId2"/>
    <sheet name="sorted" sheetId="4" r:id="rId3"/>
    <sheet name="Summarize Shimadzu Reps" sheetId="5" r:id="rId4"/>
  </sheets>
  <definedNames>
    <definedName name="_xlchart.v1.0" hidden="1">sorted!$C$2:$C$1465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7" i="5" l="1"/>
  <c r="B17" i="5"/>
  <c r="B1750" i="1" l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2194" i="1" l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</calcChain>
</file>

<file path=xl/sharedStrings.xml><?xml version="1.0" encoding="utf-8"?>
<sst xmlns="http://schemas.openxmlformats.org/spreadsheetml/2006/main" count="9380" uniqueCount="904">
  <si>
    <t>25ppm</t>
  </si>
  <si>
    <t>DI</t>
  </si>
  <si>
    <t>1037</t>
  </si>
  <si>
    <t>1039</t>
  </si>
  <si>
    <t>1041</t>
  </si>
  <si>
    <t>1043</t>
  </si>
  <si>
    <t>1038</t>
  </si>
  <si>
    <t>1040</t>
  </si>
  <si>
    <t>1042</t>
  </si>
  <si>
    <t>1044</t>
  </si>
  <si>
    <t>NPOC</t>
  </si>
  <si>
    <t>TDN</t>
  </si>
  <si>
    <t>K2so4</t>
  </si>
  <si>
    <t>1045</t>
  </si>
  <si>
    <t>1047</t>
  </si>
  <si>
    <t>1049</t>
  </si>
  <si>
    <t>1051</t>
  </si>
  <si>
    <t>1053</t>
  </si>
  <si>
    <t>1055</t>
  </si>
  <si>
    <t>1057</t>
  </si>
  <si>
    <t>1059</t>
  </si>
  <si>
    <t>1061</t>
  </si>
  <si>
    <t>1063</t>
  </si>
  <si>
    <t>1065</t>
  </si>
  <si>
    <t>1067</t>
  </si>
  <si>
    <t>1069</t>
  </si>
  <si>
    <t>1071</t>
  </si>
  <si>
    <t>1073</t>
  </si>
  <si>
    <t>1075</t>
  </si>
  <si>
    <t>1077</t>
  </si>
  <si>
    <t>1079</t>
  </si>
  <si>
    <t>1081</t>
  </si>
  <si>
    <t>1083</t>
  </si>
  <si>
    <t>1085</t>
  </si>
  <si>
    <t>1087</t>
  </si>
  <si>
    <t>1089</t>
  </si>
  <si>
    <t>1091</t>
  </si>
  <si>
    <t>1093</t>
  </si>
  <si>
    <t>1095</t>
  </si>
  <si>
    <t>1097</t>
  </si>
  <si>
    <t>1099</t>
  </si>
  <si>
    <t>1101</t>
  </si>
  <si>
    <t>1103</t>
  </si>
  <si>
    <t>1046</t>
  </si>
  <si>
    <t>1048</t>
  </si>
  <si>
    <t>1050</t>
  </si>
  <si>
    <t>1052</t>
  </si>
  <si>
    <t>1054</t>
  </si>
  <si>
    <t>1056</t>
  </si>
  <si>
    <t>1058</t>
  </si>
  <si>
    <t>1060</t>
  </si>
  <si>
    <t>1062</t>
  </si>
  <si>
    <t>1064</t>
  </si>
  <si>
    <t>1066</t>
  </si>
  <si>
    <t>1068</t>
  </si>
  <si>
    <t>1070</t>
  </si>
  <si>
    <t>1072</t>
  </si>
  <si>
    <t>1074</t>
  </si>
  <si>
    <t>1076</t>
  </si>
  <si>
    <t>1078</t>
  </si>
  <si>
    <t>1080</t>
  </si>
  <si>
    <t>1082</t>
  </si>
  <si>
    <t>1084</t>
  </si>
  <si>
    <t>1086</t>
  </si>
  <si>
    <t>1088</t>
  </si>
  <si>
    <t>1090</t>
  </si>
  <si>
    <t>1092</t>
  </si>
  <si>
    <t>1094</t>
  </si>
  <si>
    <t>1096</t>
  </si>
  <si>
    <t>1098</t>
  </si>
  <si>
    <t>1100</t>
  </si>
  <si>
    <t>1102</t>
  </si>
  <si>
    <t>1104</t>
  </si>
  <si>
    <t>1106</t>
  </si>
  <si>
    <t>1108</t>
  </si>
  <si>
    <t>1110</t>
  </si>
  <si>
    <t>1112</t>
  </si>
  <si>
    <t>1114</t>
  </si>
  <si>
    <t>1116</t>
  </si>
  <si>
    <t>1118</t>
  </si>
  <si>
    <t>1120</t>
  </si>
  <si>
    <t>1122</t>
  </si>
  <si>
    <t>1124</t>
  </si>
  <si>
    <t>1126</t>
  </si>
  <si>
    <t>1128</t>
  </si>
  <si>
    <t>1130</t>
  </si>
  <si>
    <t>1132</t>
  </si>
  <si>
    <t>1134</t>
  </si>
  <si>
    <t>1136</t>
  </si>
  <si>
    <t>1138</t>
  </si>
  <si>
    <t>1140</t>
  </si>
  <si>
    <t>1142</t>
  </si>
  <si>
    <t>1144</t>
  </si>
  <si>
    <t>1146</t>
  </si>
  <si>
    <t>1148</t>
  </si>
  <si>
    <t>1150</t>
  </si>
  <si>
    <t>1152</t>
  </si>
  <si>
    <t>1154</t>
  </si>
  <si>
    <t>1156</t>
  </si>
  <si>
    <t>1158</t>
  </si>
  <si>
    <t>1160</t>
  </si>
  <si>
    <t>1162</t>
  </si>
  <si>
    <t>1164</t>
  </si>
  <si>
    <t>1166</t>
  </si>
  <si>
    <t>1168</t>
  </si>
  <si>
    <t>1170</t>
  </si>
  <si>
    <t>1172</t>
  </si>
  <si>
    <t>1174</t>
  </si>
  <si>
    <t>1176</t>
  </si>
  <si>
    <t>1105</t>
  </si>
  <si>
    <t>1107</t>
  </si>
  <si>
    <t>1109</t>
  </si>
  <si>
    <t>1111</t>
  </si>
  <si>
    <t>1113</t>
  </si>
  <si>
    <t>1115</t>
  </si>
  <si>
    <t>1117</t>
  </si>
  <si>
    <t>1119</t>
  </si>
  <si>
    <t>1121</t>
  </si>
  <si>
    <t>1123</t>
  </si>
  <si>
    <t>1125</t>
  </si>
  <si>
    <t>1127</t>
  </si>
  <si>
    <t>1129</t>
  </si>
  <si>
    <t>1131</t>
  </si>
  <si>
    <t>1133</t>
  </si>
  <si>
    <t>1135</t>
  </si>
  <si>
    <t>1137</t>
  </si>
  <si>
    <t>1139</t>
  </si>
  <si>
    <t>1141</t>
  </si>
  <si>
    <t>1143</t>
  </si>
  <si>
    <t>1145</t>
  </si>
  <si>
    <t>1147</t>
  </si>
  <si>
    <t>1149</t>
  </si>
  <si>
    <t>1151</t>
  </si>
  <si>
    <t>1153</t>
  </si>
  <si>
    <t>1155</t>
  </si>
  <si>
    <t>1157</t>
  </si>
  <si>
    <t>blank</t>
  </si>
  <si>
    <t>115</t>
  </si>
  <si>
    <t>117</t>
  </si>
  <si>
    <t>119</t>
  </si>
  <si>
    <t>121</t>
  </si>
  <si>
    <t>123</t>
  </si>
  <si>
    <t>125</t>
  </si>
  <si>
    <t>127</t>
  </si>
  <si>
    <t>129</t>
  </si>
  <si>
    <t>131</t>
  </si>
  <si>
    <t>135</t>
  </si>
  <si>
    <t>137</t>
  </si>
  <si>
    <t>147</t>
  </si>
  <si>
    <t>149</t>
  </si>
  <si>
    <t>151</t>
  </si>
  <si>
    <t>153</t>
  </si>
  <si>
    <t>155</t>
  </si>
  <si>
    <t>157</t>
  </si>
  <si>
    <t>159</t>
  </si>
  <si>
    <t>161</t>
  </si>
  <si>
    <t>163</t>
  </si>
  <si>
    <t>165</t>
  </si>
  <si>
    <t>167</t>
  </si>
  <si>
    <t>169</t>
  </si>
  <si>
    <t>175</t>
  </si>
  <si>
    <t>177</t>
  </si>
  <si>
    <t>116</t>
  </si>
  <si>
    <t>118</t>
  </si>
  <si>
    <t>120</t>
  </si>
  <si>
    <t>128</t>
  </si>
  <si>
    <t>130</t>
  </si>
  <si>
    <t>132</t>
  </si>
  <si>
    <t>146</t>
  </si>
  <si>
    <t>148</t>
  </si>
  <si>
    <t>150</t>
  </si>
  <si>
    <t>158</t>
  </si>
  <si>
    <t>160</t>
  </si>
  <si>
    <t>162</t>
  </si>
  <si>
    <t>164</t>
  </si>
  <si>
    <t>166</t>
  </si>
  <si>
    <t>168</t>
  </si>
  <si>
    <t>176</t>
  </si>
  <si>
    <t>178</t>
  </si>
  <si>
    <t>BF</t>
  </si>
  <si>
    <t>179</t>
  </si>
  <si>
    <t>181</t>
  </si>
  <si>
    <t>183</t>
  </si>
  <si>
    <t>185</t>
  </si>
  <si>
    <t>187</t>
  </si>
  <si>
    <t>189</t>
  </si>
  <si>
    <t>191</t>
  </si>
  <si>
    <t>193</t>
  </si>
  <si>
    <t>195</t>
  </si>
  <si>
    <t>197</t>
  </si>
  <si>
    <t>180</t>
  </si>
  <si>
    <t>182</t>
  </si>
  <si>
    <t>184</t>
  </si>
  <si>
    <t>186</t>
  </si>
  <si>
    <t>188</t>
  </si>
  <si>
    <t>190</t>
  </si>
  <si>
    <t>192</t>
  </si>
  <si>
    <t>194</t>
  </si>
  <si>
    <t>196</t>
  </si>
  <si>
    <t>198</t>
  </si>
  <si>
    <t>25 ppm</t>
  </si>
  <si>
    <t>199</t>
  </si>
  <si>
    <t>201</t>
  </si>
  <si>
    <t>203</t>
  </si>
  <si>
    <t>205</t>
  </si>
  <si>
    <t>207</t>
  </si>
  <si>
    <t>209</t>
  </si>
  <si>
    <t>211</t>
  </si>
  <si>
    <t>213</t>
  </si>
  <si>
    <t>215</t>
  </si>
  <si>
    <t>217</t>
  </si>
  <si>
    <t>219</t>
  </si>
  <si>
    <t>221</t>
  </si>
  <si>
    <t>223</t>
  </si>
  <si>
    <t>225</t>
  </si>
  <si>
    <t>227</t>
  </si>
  <si>
    <t>229</t>
  </si>
  <si>
    <t>231</t>
  </si>
  <si>
    <t>233</t>
  </si>
  <si>
    <t>235</t>
  </si>
  <si>
    <t>237</t>
  </si>
  <si>
    <t>239</t>
  </si>
  <si>
    <t>241</t>
  </si>
  <si>
    <t>243</t>
  </si>
  <si>
    <t>245</t>
  </si>
  <si>
    <t>247</t>
  </si>
  <si>
    <t>249</t>
  </si>
  <si>
    <t>251</t>
  </si>
  <si>
    <t>253</t>
  </si>
  <si>
    <t>255</t>
  </si>
  <si>
    <t>257</t>
  </si>
  <si>
    <t>259</t>
  </si>
  <si>
    <t>261</t>
  </si>
  <si>
    <t>263</t>
  </si>
  <si>
    <t>200</t>
  </si>
  <si>
    <t>202</t>
  </si>
  <si>
    <t>204</t>
  </si>
  <si>
    <t>206</t>
  </si>
  <si>
    <t>208</t>
  </si>
  <si>
    <t>210</t>
  </si>
  <si>
    <t>212</t>
  </si>
  <si>
    <t>214</t>
  </si>
  <si>
    <t>216</t>
  </si>
  <si>
    <t>218</t>
  </si>
  <si>
    <t>220</t>
  </si>
  <si>
    <t>222</t>
  </si>
  <si>
    <t>224</t>
  </si>
  <si>
    <t>226</t>
  </si>
  <si>
    <t>228</t>
  </si>
  <si>
    <t>230</t>
  </si>
  <si>
    <t>232</t>
  </si>
  <si>
    <t>234</t>
  </si>
  <si>
    <t>236</t>
  </si>
  <si>
    <t>238</t>
  </si>
  <si>
    <t>240</t>
  </si>
  <si>
    <t>242</t>
  </si>
  <si>
    <t>244</t>
  </si>
  <si>
    <t>246</t>
  </si>
  <si>
    <t>248</t>
  </si>
  <si>
    <t>250</t>
  </si>
  <si>
    <t>252</t>
  </si>
  <si>
    <t>254</t>
  </si>
  <si>
    <t>256</t>
  </si>
  <si>
    <t>258</t>
  </si>
  <si>
    <t>260</t>
  </si>
  <si>
    <t>262</t>
  </si>
  <si>
    <t>264</t>
  </si>
  <si>
    <t>N check</t>
  </si>
  <si>
    <t>265</t>
  </si>
  <si>
    <t>267</t>
  </si>
  <si>
    <t>269</t>
  </si>
  <si>
    <t>271</t>
  </si>
  <si>
    <t>273</t>
  </si>
  <si>
    <t>275</t>
  </si>
  <si>
    <t>277</t>
  </si>
  <si>
    <t>279</t>
  </si>
  <si>
    <t>281</t>
  </si>
  <si>
    <t>283</t>
  </si>
  <si>
    <t>285</t>
  </si>
  <si>
    <t>287</t>
  </si>
  <si>
    <t>289</t>
  </si>
  <si>
    <t>291</t>
  </si>
  <si>
    <t>293</t>
  </si>
  <si>
    <t>295</t>
  </si>
  <si>
    <t>297</t>
  </si>
  <si>
    <t>299</t>
  </si>
  <si>
    <t>301</t>
  </si>
  <si>
    <t>303</t>
  </si>
  <si>
    <t>305</t>
  </si>
  <si>
    <t>307</t>
  </si>
  <si>
    <t>309</t>
  </si>
  <si>
    <t>311</t>
  </si>
  <si>
    <t>313</t>
  </si>
  <si>
    <t>315</t>
  </si>
  <si>
    <t>317</t>
  </si>
  <si>
    <t>319</t>
  </si>
  <si>
    <t>321</t>
  </si>
  <si>
    <t>323</t>
  </si>
  <si>
    <t>325</t>
  </si>
  <si>
    <t>266</t>
  </si>
  <si>
    <t>268</t>
  </si>
  <si>
    <t>270</t>
  </si>
  <si>
    <t>272</t>
  </si>
  <si>
    <t>274</t>
  </si>
  <si>
    <t>276</t>
  </si>
  <si>
    <t>278</t>
  </si>
  <si>
    <t>280</t>
  </si>
  <si>
    <t>282</t>
  </si>
  <si>
    <t>284</t>
  </si>
  <si>
    <t>286</t>
  </si>
  <si>
    <t>288</t>
  </si>
  <si>
    <t>290</t>
  </si>
  <si>
    <t>292</t>
  </si>
  <si>
    <t>294</t>
  </si>
  <si>
    <t>296</t>
  </si>
  <si>
    <t>298</t>
  </si>
  <si>
    <t>300</t>
  </si>
  <si>
    <t>302</t>
  </si>
  <si>
    <t>304</t>
  </si>
  <si>
    <t>306</t>
  </si>
  <si>
    <t>308</t>
  </si>
  <si>
    <t>310</t>
  </si>
  <si>
    <t>312</t>
  </si>
  <si>
    <t>314</t>
  </si>
  <si>
    <t>316</t>
  </si>
  <si>
    <t>318</t>
  </si>
  <si>
    <t>320</t>
  </si>
  <si>
    <t>322</t>
  </si>
  <si>
    <t>324</t>
  </si>
  <si>
    <t>326</t>
  </si>
  <si>
    <t>N std check</t>
  </si>
  <si>
    <t>327</t>
  </si>
  <si>
    <t>329</t>
  </si>
  <si>
    <t>331</t>
  </si>
  <si>
    <t>333</t>
  </si>
  <si>
    <t>335</t>
  </si>
  <si>
    <t>337</t>
  </si>
  <si>
    <t>339</t>
  </si>
  <si>
    <t>341</t>
  </si>
  <si>
    <t>343</t>
  </si>
  <si>
    <t>345</t>
  </si>
  <si>
    <t>347</t>
  </si>
  <si>
    <t>349</t>
  </si>
  <si>
    <t>351</t>
  </si>
  <si>
    <t>353</t>
  </si>
  <si>
    <t>355</t>
  </si>
  <si>
    <t>357</t>
  </si>
  <si>
    <t>359</t>
  </si>
  <si>
    <t>361</t>
  </si>
  <si>
    <t>363</t>
  </si>
  <si>
    <t>365</t>
  </si>
  <si>
    <t>367</t>
  </si>
  <si>
    <t>369</t>
  </si>
  <si>
    <t>371</t>
  </si>
  <si>
    <t>373</t>
  </si>
  <si>
    <t>375</t>
  </si>
  <si>
    <t>377</t>
  </si>
  <si>
    <t>379</t>
  </si>
  <si>
    <t>381</t>
  </si>
  <si>
    <t>383</t>
  </si>
  <si>
    <t>385</t>
  </si>
  <si>
    <t>387</t>
  </si>
  <si>
    <t>389</t>
  </si>
  <si>
    <t>391</t>
  </si>
  <si>
    <t>328</t>
  </si>
  <si>
    <t>330</t>
  </si>
  <si>
    <t>332</t>
  </si>
  <si>
    <t>334</t>
  </si>
  <si>
    <t>336</t>
  </si>
  <si>
    <t>338</t>
  </si>
  <si>
    <t>340</t>
  </si>
  <si>
    <t>342</t>
  </si>
  <si>
    <t>344</t>
  </si>
  <si>
    <t>346</t>
  </si>
  <si>
    <t>348</t>
  </si>
  <si>
    <t>350</t>
  </si>
  <si>
    <t>352</t>
  </si>
  <si>
    <t>354</t>
  </si>
  <si>
    <t>356</t>
  </si>
  <si>
    <t>358</t>
  </si>
  <si>
    <t>360</t>
  </si>
  <si>
    <t>362</t>
  </si>
  <si>
    <t>364</t>
  </si>
  <si>
    <t>366</t>
  </si>
  <si>
    <t>368</t>
  </si>
  <si>
    <t>370</t>
  </si>
  <si>
    <t>372</t>
  </si>
  <si>
    <t>374</t>
  </si>
  <si>
    <t>376</t>
  </si>
  <si>
    <t>378</t>
  </si>
  <si>
    <t>380</t>
  </si>
  <si>
    <t>382</t>
  </si>
  <si>
    <t>384</t>
  </si>
  <si>
    <t>386</t>
  </si>
  <si>
    <t>388</t>
  </si>
  <si>
    <t>390</t>
  </si>
  <si>
    <t>392</t>
  </si>
  <si>
    <t>457</t>
  </si>
  <si>
    <t>459</t>
  </si>
  <si>
    <t>461</t>
  </si>
  <si>
    <t>463</t>
  </si>
  <si>
    <t>465</t>
  </si>
  <si>
    <t>467</t>
  </si>
  <si>
    <t>469</t>
  </si>
  <si>
    <t>471</t>
  </si>
  <si>
    <t>473</t>
  </si>
  <si>
    <t>475</t>
  </si>
  <si>
    <t>477</t>
  </si>
  <si>
    <t>479</t>
  </si>
  <si>
    <t>481</t>
  </si>
  <si>
    <t>483</t>
  </si>
  <si>
    <t>485</t>
  </si>
  <si>
    <t>487</t>
  </si>
  <si>
    <t>489</t>
  </si>
  <si>
    <t>491</t>
  </si>
  <si>
    <t>493</t>
  </si>
  <si>
    <t>495</t>
  </si>
  <si>
    <t>497</t>
  </si>
  <si>
    <t>499</t>
  </si>
  <si>
    <t>501</t>
  </si>
  <si>
    <t>503</t>
  </si>
  <si>
    <t>505</t>
  </si>
  <si>
    <t>507</t>
  </si>
  <si>
    <t>509</t>
  </si>
  <si>
    <t>511</t>
  </si>
  <si>
    <t>513</t>
  </si>
  <si>
    <t>515</t>
  </si>
  <si>
    <t>517</t>
  </si>
  <si>
    <t>519</t>
  </si>
  <si>
    <t>521</t>
  </si>
  <si>
    <t>458</t>
  </si>
  <si>
    <t>460</t>
  </si>
  <si>
    <t>462</t>
  </si>
  <si>
    <t>464</t>
  </si>
  <si>
    <t>466</t>
  </si>
  <si>
    <t>468</t>
  </si>
  <si>
    <t>470</t>
  </si>
  <si>
    <t>472</t>
  </si>
  <si>
    <t>474</t>
  </si>
  <si>
    <t>476</t>
  </si>
  <si>
    <t>478</t>
  </si>
  <si>
    <t>480</t>
  </si>
  <si>
    <t>482</t>
  </si>
  <si>
    <t>484</t>
  </si>
  <si>
    <t>486</t>
  </si>
  <si>
    <t>488</t>
  </si>
  <si>
    <t>490</t>
  </si>
  <si>
    <t>492</t>
  </si>
  <si>
    <t>494</t>
  </si>
  <si>
    <t>496</t>
  </si>
  <si>
    <t>498</t>
  </si>
  <si>
    <t>500</t>
  </si>
  <si>
    <t>502</t>
  </si>
  <si>
    <t>504</t>
  </si>
  <si>
    <t>506</t>
  </si>
  <si>
    <t>508</t>
  </si>
  <si>
    <t>510</t>
  </si>
  <si>
    <t>512</t>
  </si>
  <si>
    <t>514</t>
  </si>
  <si>
    <t>516</t>
  </si>
  <si>
    <t>518</t>
  </si>
  <si>
    <t>520</t>
  </si>
  <si>
    <t>522</t>
  </si>
  <si>
    <t>589</t>
  </si>
  <si>
    <t>591</t>
  </si>
  <si>
    <t>593</t>
  </si>
  <si>
    <t>595</t>
  </si>
  <si>
    <t>597</t>
  </si>
  <si>
    <t>599</t>
  </si>
  <si>
    <t>601</t>
  </si>
  <si>
    <t>603</t>
  </si>
  <si>
    <t>605</t>
  </si>
  <si>
    <t>607</t>
  </si>
  <si>
    <t>609</t>
  </si>
  <si>
    <t>611</t>
  </si>
  <si>
    <t>613</t>
  </si>
  <si>
    <t>615</t>
  </si>
  <si>
    <t>617</t>
  </si>
  <si>
    <t>619</t>
  </si>
  <si>
    <t>621</t>
  </si>
  <si>
    <t>623</t>
  </si>
  <si>
    <t>625</t>
  </si>
  <si>
    <t>627</t>
  </si>
  <si>
    <t>629</t>
  </si>
  <si>
    <t>631</t>
  </si>
  <si>
    <t>633</t>
  </si>
  <si>
    <t>635</t>
  </si>
  <si>
    <t>637</t>
  </si>
  <si>
    <t>639</t>
  </si>
  <si>
    <t>641</t>
  </si>
  <si>
    <t>643</t>
  </si>
  <si>
    <t>645</t>
  </si>
  <si>
    <t>647</t>
  </si>
  <si>
    <t>649</t>
  </si>
  <si>
    <t>651</t>
  </si>
  <si>
    <t>590</t>
  </si>
  <si>
    <t>592</t>
  </si>
  <si>
    <t>594</t>
  </si>
  <si>
    <t>596</t>
  </si>
  <si>
    <t>598</t>
  </si>
  <si>
    <t>600</t>
  </si>
  <si>
    <t>602</t>
  </si>
  <si>
    <t>604</t>
  </si>
  <si>
    <t>606</t>
  </si>
  <si>
    <t>608</t>
  </si>
  <si>
    <t>610</t>
  </si>
  <si>
    <t>612</t>
  </si>
  <si>
    <t>614</t>
  </si>
  <si>
    <t>616</t>
  </si>
  <si>
    <t>618</t>
  </si>
  <si>
    <t>620</t>
  </si>
  <si>
    <t>622</t>
  </si>
  <si>
    <t>624</t>
  </si>
  <si>
    <t>626</t>
  </si>
  <si>
    <t>628</t>
  </si>
  <si>
    <t>630</t>
  </si>
  <si>
    <t>632</t>
  </si>
  <si>
    <t>634</t>
  </si>
  <si>
    <t>636</t>
  </si>
  <si>
    <t>638</t>
  </si>
  <si>
    <t>640</t>
  </si>
  <si>
    <t>642</t>
  </si>
  <si>
    <t>644</t>
  </si>
  <si>
    <t>646</t>
  </si>
  <si>
    <t>648</t>
  </si>
  <si>
    <t>650</t>
  </si>
  <si>
    <t>652</t>
  </si>
  <si>
    <t>100ppm</t>
  </si>
  <si>
    <t>655</t>
  </si>
  <si>
    <t>657</t>
  </si>
  <si>
    <t>659</t>
  </si>
  <si>
    <t>661</t>
  </si>
  <si>
    <t>663</t>
  </si>
  <si>
    <t>665</t>
  </si>
  <si>
    <t>667</t>
  </si>
  <si>
    <t>669</t>
  </si>
  <si>
    <t>671</t>
  </si>
  <si>
    <t>673</t>
  </si>
  <si>
    <t>675</t>
  </si>
  <si>
    <t>677</t>
  </si>
  <si>
    <t>679</t>
  </si>
  <si>
    <t>681</t>
  </si>
  <si>
    <t>683</t>
  </si>
  <si>
    <t>685</t>
  </si>
  <si>
    <t>687</t>
  </si>
  <si>
    <t>689</t>
  </si>
  <si>
    <t>691</t>
  </si>
  <si>
    <t>693</t>
  </si>
  <si>
    <t>695</t>
  </si>
  <si>
    <t>697</t>
  </si>
  <si>
    <t>699</t>
  </si>
  <si>
    <t>701</t>
  </si>
  <si>
    <t>703</t>
  </si>
  <si>
    <t>705</t>
  </si>
  <si>
    <t>707</t>
  </si>
  <si>
    <t>709</t>
  </si>
  <si>
    <t>711</t>
  </si>
  <si>
    <t>713</t>
  </si>
  <si>
    <t>715</t>
  </si>
  <si>
    <t>717</t>
  </si>
  <si>
    <t>656</t>
  </si>
  <si>
    <t>658</t>
  </si>
  <si>
    <t>660</t>
  </si>
  <si>
    <t>662</t>
  </si>
  <si>
    <t>664</t>
  </si>
  <si>
    <t>666</t>
  </si>
  <si>
    <t>668</t>
  </si>
  <si>
    <t>670</t>
  </si>
  <si>
    <t>672</t>
  </si>
  <si>
    <t>674</t>
  </si>
  <si>
    <t>676</t>
  </si>
  <si>
    <t>678</t>
  </si>
  <si>
    <t>680</t>
  </si>
  <si>
    <t>682</t>
  </si>
  <si>
    <t>684</t>
  </si>
  <si>
    <t>686</t>
  </si>
  <si>
    <t>688</t>
  </si>
  <si>
    <t>690</t>
  </si>
  <si>
    <t>692</t>
  </si>
  <si>
    <t>694</t>
  </si>
  <si>
    <t>696</t>
  </si>
  <si>
    <t>698</t>
  </si>
  <si>
    <t>700</t>
  </si>
  <si>
    <t>702</t>
  </si>
  <si>
    <t>704</t>
  </si>
  <si>
    <t>706</t>
  </si>
  <si>
    <t>708</t>
  </si>
  <si>
    <t>710</t>
  </si>
  <si>
    <t>712</t>
  </si>
  <si>
    <t>714</t>
  </si>
  <si>
    <t>716</t>
  </si>
  <si>
    <t>718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</si>
  <si>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</si>
  <si>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</si>
  <si>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</si>
  <si>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</si>
  <si>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</si>
  <si>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</si>
  <si>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</si>
  <si>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</si>
  <si>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</si>
  <si>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</si>
  <si>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</si>
  <si>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</si>
  <si>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</si>
  <si>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</si>
  <si>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</si>
  <si>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</si>
  <si>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</si>
  <si>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765</t>
  </si>
  <si>
    <t>767</t>
  </si>
  <si>
    <t>769</t>
  </si>
  <si>
    <t>771</t>
  </si>
  <si>
    <t>773</t>
  </si>
  <si>
    <t>775</t>
  </si>
  <si>
    <t>777</t>
  </si>
  <si>
    <t>779</t>
  </si>
  <si>
    <t>781</t>
  </si>
  <si>
    <t>783</t>
  </si>
  <si>
    <t>785</t>
  </si>
  <si>
    <t>787</t>
  </si>
  <si>
    <t>789</t>
  </si>
  <si>
    <t>791</t>
  </si>
  <si>
    <t>793</t>
  </si>
  <si>
    <t>795</t>
  </si>
  <si>
    <t>797</t>
  </si>
  <si>
    <t>799</t>
  </si>
  <si>
    <t>801</t>
  </si>
  <si>
    <t>803</t>
  </si>
  <si>
    <t>805</t>
  </si>
  <si>
    <t>807</t>
  </si>
  <si>
    <t>809</t>
  </si>
  <si>
    <t>811</t>
  </si>
  <si>
    <t>813</t>
  </si>
  <si>
    <t>815</t>
  </si>
  <si>
    <t>817</t>
  </si>
  <si>
    <t>819</t>
  </si>
  <si>
    <t>821</t>
  </si>
  <si>
    <t>823</t>
  </si>
  <si>
    <t>825</t>
  </si>
  <si>
    <t>827</t>
  </si>
  <si>
    <t>768</t>
  </si>
  <si>
    <t>770</t>
  </si>
  <si>
    <t>772</t>
  </si>
  <si>
    <t>774</t>
  </si>
  <si>
    <t>776</t>
  </si>
  <si>
    <t>778</t>
  </si>
  <si>
    <t>780</t>
  </si>
  <si>
    <t>782</t>
  </si>
  <si>
    <t>784</t>
  </si>
  <si>
    <t>786</t>
  </si>
  <si>
    <t>788</t>
  </si>
  <si>
    <t>790</t>
  </si>
  <si>
    <t>792</t>
  </si>
  <si>
    <t>794</t>
  </si>
  <si>
    <t>796</t>
  </si>
  <si>
    <t>798</t>
  </si>
  <si>
    <t>800</t>
  </si>
  <si>
    <t>802</t>
  </si>
  <si>
    <t>804</t>
  </si>
  <si>
    <t>806</t>
  </si>
  <si>
    <t>808</t>
  </si>
  <si>
    <t>810</t>
  </si>
  <si>
    <t>812</t>
  </si>
  <si>
    <t>814</t>
  </si>
  <si>
    <t>816</t>
  </si>
  <si>
    <t>818</t>
  </si>
  <si>
    <t>820</t>
  </si>
  <si>
    <t>822</t>
  </si>
  <si>
    <t>824</t>
  </si>
  <si>
    <t>826</t>
  </si>
  <si>
    <t>828</t>
  </si>
  <si>
    <t>830</t>
  </si>
  <si>
    <t>887</t>
  </si>
  <si>
    <t>889</t>
  </si>
  <si>
    <t>891</t>
  </si>
  <si>
    <t>893</t>
  </si>
  <si>
    <t>895</t>
  </si>
  <si>
    <t>897</t>
  </si>
  <si>
    <t>899</t>
  </si>
  <si>
    <t>901</t>
  </si>
  <si>
    <t>903</t>
  </si>
  <si>
    <t>905</t>
  </si>
  <si>
    <t>907</t>
  </si>
  <si>
    <t>909</t>
  </si>
  <si>
    <t>911</t>
  </si>
  <si>
    <t>913</t>
  </si>
  <si>
    <t>915</t>
  </si>
  <si>
    <t>917</t>
  </si>
  <si>
    <t>919</t>
  </si>
  <si>
    <t>921</t>
  </si>
  <si>
    <t>923</t>
  </si>
  <si>
    <t>925</t>
  </si>
  <si>
    <t>927</t>
  </si>
  <si>
    <t>929</t>
  </si>
  <si>
    <t>931</t>
  </si>
  <si>
    <t>933</t>
  </si>
  <si>
    <t>935</t>
  </si>
  <si>
    <t>937</t>
  </si>
  <si>
    <t>939</t>
  </si>
  <si>
    <t>941</t>
  </si>
  <si>
    <t>943</t>
  </si>
  <si>
    <t>945</t>
  </si>
  <si>
    <t>947</t>
  </si>
  <si>
    <t>949</t>
  </si>
  <si>
    <t>890</t>
  </si>
  <si>
    <t>892</t>
  </si>
  <si>
    <t>894</t>
  </si>
  <si>
    <t>896</t>
  </si>
  <si>
    <t>898</t>
  </si>
  <si>
    <t>900</t>
  </si>
  <si>
    <t>902</t>
  </si>
  <si>
    <t>904</t>
  </si>
  <si>
    <t>906</t>
  </si>
  <si>
    <t>908</t>
  </si>
  <si>
    <t>910</t>
  </si>
  <si>
    <t>912</t>
  </si>
  <si>
    <t>914</t>
  </si>
  <si>
    <t>916</t>
  </si>
  <si>
    <t>918</t>
  </si>
  <si>
    <t>920</t>
  </si>
  <si>
    <t>922</t>
  </si>
  <si>
    <t>924</t>
  </si>
  <si>
    <t>926</t>
  </si>
  <si>
    <t>928</t>
  </si>
  <si>
    <t>930</t>
  </si>
  <si>
    <t>932</t>
  </si>
  <si>
    <t>934</t>
  </si>
  <si>
    <t>936</t>
  </si>
  <si>
    <t>938</t>
  </si>
  <si>
    <t>940</t>
  </si>
  <si>
    <t>942</t>
  </si>
  <si>
    <t>944</t>
  </si>
  <si>
    <t>946</t>
  </si>
  <si>
    <t>948</t>
  </si>
  <si>
    <t>950</t>
  </si>
  <si>
    <t>952</t>
  </si>
  <si>
    <t>Analysis date</t>
  </si>
  <si>
    <t>Sample</t>
  </si>
  <si>
    <t>NPOC (calibration curve corrected)</t>
  </si>
  <si>
    <t>TDN (calibration curve corrected and volume injection correction)</t>
  </si>
  <si>
    <t>Aug 8</t>
  </si>
  <si>
    <t>Aug 15</t>
  </si>
  <si>
    <t>Aug 21</t>
  </si>
  <si>
    <t>July 8</t>
  </si>
  <si>
    <t>July 9</t>
  </si>
  <si>
    <t>July 10</t>
  </si>
  <si>
    <t>July 11</t>
  </si>
  <si>
    <t>July 12</t>
  </si>
  <si>
    <t>July 15</t>
  </si>
  <si>
    <t>July 16</t>
  </si>
  <si>
    <t>July 17</t>
  </si>
  <si>
    <t>July 19</t>
  </si>
  <si>
    <t>July 25</t>
  </si>
  <si>
    <t>July 26</t>
  </si>
  <si>
    <t>July 28</t>
  </si>
  <si>
    <t>July 29</t>
  </si>
  <si>
    <t>July 30</t>
  </si>
  <si>
    <t>July 31</t>
  </si>
  <si>
    <t>719</t>
  </si>
  <si>
    <t>721</t>
  </si>
  <si>
    <t>723</t>
  </si>
  <si>
    <t>725</t>
  </si>
  <si>
    <t>727</t>
  </si>
  <si>
    <t>729</t>
  </si>
  <si>
    <t>731</t>
  </si>
  <si>
    <t>733</t>
  </si>
  <si>
    <t>735</t>
  </si>
  <si>
    <t>737</t>
  </si>
  <si>
    <t>739</t>
  </si>
  <si>
    <t>741</t>
  </si>
  <si>
    <t>743</t>
  </si>
  <si>
    <t>745</t>
  </si>
  <si>
    <t>747</t>
  </si>
  <si>
    <t>749</t>
  </si>
  <si>
    <t>751</t>
  </si>
  <si>
    <t>753</t>
  </si>
  <si>
    <t>755</t>
  </si>
  <si>
    <t>757</t>
  </si>
  <si>
    <t>759</t>
  </si>
  <si>
    <t>761</t>
  </si>
  <si>
    <t>763</t>
  </si>
  <si>
    <t>720</t>
  </si>
  <si>
    <t>722</t>
  </si>
  <si>
    <t>724</t>
  </si>
  <si>
    <t>726</t>
  </si>
  <si>
    <t>728</t>
  </si>
  <si>
    <t>730</t>
  </si>
  <si>
    <t>732</t>
  </si>
  <si>
    <t>734</t>
  </si>
  <si>
    <t>736</t>
  </si>
  <si>
    <t>738</t>
  </si>
  <si>
    <t>740</t>
  </si>
  <si>
    <t>742</t>
  </si>
  <si>
    <t>744</t>
  </si>
  <si>
    <t>746</t>
  </si>
  <si>
    <t>748</t>
  </si>
  <si>
    <t>750</t>
  </si>
  <si>
    <t>752</t>
  </si>
  <si>
    <t>754</t>
  </si>
  <si>
    <t>756</t>
  </si>
  <si>
    <t>758</t>
  </si>
  <si>
    <t>760</t>
  </si>
  <si>
    <t>762</t>
  </si>
  <si>
    <t>764</t>
  </si>
  <si>
    <t>766</t>
  </si>
  <si>
    <t>829</t>
  </si>
  <si>
    <t>831</t>
  </si>
  <si>
    <t>833</t>
  </si>
  <si>
    <t>835</t>
  </si>
  <si>
    <t>837</t>
  </si>
  <si>
    <t>839</t>
  </si>
  <si>
    <t>841</t>
  </si>
  <si>
    <t>843</t>
  </si>
  <si>
    <t>845</t>
  </si>
  <si>
    <t>847</t>
  </si>
  <si>
    <t>849</t>
  </si>
  <si>
    <t>851</t>
  </si>
  <si>
    <t>853</t>
  </si>
  <si>
    <t>855</t>
  </si>
  <si>
    <t>857</t>
  </si>
  <si>
    <t>859</t>
  </si>
  <si>
    <t>861</t>
  </si>
  <si>
    <t>863</t>
  </si>
  <si>
    <t>865</t>
  </si>
  <si>
    <t>867</t>
  </si>
  <si>
    <t>869</t>
  </si>
  <si>
    <t>871</t>
  </si>
  <si>
    <t>873</t>
  </si>
  <si>
    <t>875</t>
  </si>
  <si>
    <t>877</t>
  </si>
  <si>
    <t>879</t>
  </si>
  <si>
    <t>881</t>
  </si>
  <si>
    <t>883</t>
  </si>
  <si>
    <t>885</t>
  </si>
  <si>
    <t>832</t>
  </si>
  <si>
    <t>834</t>
  </si>
  <si>
    <t>836</t>
  </si>
  <si>
    <t>838</t>
  </si>
  <si>
    <t>840</t>
  </si>
  <si>
    <t>842</t>
  </si>
  <si>
    <t>844</t>
  </si>
  <si>
    <t>846</t>
  </si>
  <si>
    <t>848</t>
  </si>
  <si>
    <t>850</t>
  </si>
  <si>
    <t>852</t>
  </si>
  <si>
    <t>854</t>
  </si>
  <si>
    <t>856</t>
  </si>
  <si>
    <t>858</t>
  </si>
  <si>
    <t>860</t>
  </si>
  <si>
    <t>862</t>
  </si>
  <si>
    <t>864</t>
  </si>
  <si>
    <t>866</t>
  </si>
  <si>
    <t>868</t>
  </si>
  <si>
    <t>870</t>
  </si>
  <si>
    <t>872</t>
  </si>
  <si>
    <t>874</t>
  </si>
  <si>
    <t>876</t>
  </si>
  <si>
    <t>878</t>
  </si>
  <si>
    <t>880</t>
  </si>
  <si>
    <t>882</t>
  </si>
  <si>
    <t>884</t>
  </si>
  <si>
    <t>886</t>
  </si>
  <si>
    <t>888</t>
  </si>
  <si>
    <t>951</t>
  </si>
  <si>
    <t>953</t>
  </si>
  <si>
    <t>955</t>
  </si>
  <si>
    <t>957</t>
  </si>
  <si>
    <t>959</t>
  </si>
  <si>
    <t>961</t>
  </si>
  <si>
    <t>963</t>
  </si>
  <si>
    <t>965</t>
  </si>
  <si>
    <t>967</t>
  </si>
  <si>
    <t>969</t>
  </si>
  <si>
    <t>971</t>
  </si>
  <si>
    <t>954</t>
  </si>
  <si>
    <t>956</t>
  </si>
  <si>
    <t>958</t>
  </si>
  <si>
    <t>960</t>
  </si>
  <si>
    <t>962</t>
  </si>
  <si>
    <t>964</t>
  </si>
  <si>
    <t>966</t>
  </si>
  <si>
    <t>968</t>
  </si>
  <si>
    <t>970</t>
  </si>
  <si>
    <t>972</t>
  </si>
  <si>
    <t>Sample ID</t>
  </si>
  <si>
    <t>Trt</t>
  </si>
  <si>
    <t>Control</t>
  </si>
  <si>
    <t>Fumigated</t>
  </si>
  <si>
    <t>NA</t>
  </si>
  <si>
    <t>Sample.ID</t>
  </si>
  <si>
    <t>NPOC_ctrl</t>
  </si>
  <si>
    <t>SE_NPOC_ctrl</t>
  </si>
  <si>
    <t>NPOC_fum</t>
  </si>
  <si>
    <t>SE_NPOC_fum</t>
  </si>
  <si>
    <t>TDN_ctrl</t>
  </si>
  <si>
    <t>SE_TDN_ctrl</t>
  </si>
  <si>
    <t>TDN_fum</t>
  </si>
  <si>
    <t>n</t>
  </si>
  <si>
    <t>se</t>
  </si>
  <si>
    <t>Unique_ID</t>
  </si>
  <si>
    <t>MBC</t>
  </si>
  <si>
    <t>MBN</t>
  </si>
  <si>
    <t>updated_unique_ID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</si>
</sst>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0" borderId="0" xfId="0" applyNumberFormat="1" applyFont="1"/>
    <xf numFmtId="0" fontId="0" fillId="0" borderId="0" xfId="0" applyNumberFormat="1" applyFill="1"/>
    <xf numFmtId="0" fontId="1" fillId="0" borderId="0" xfId="0" applyNumberFormat="1" applyFont="1" applyFill="1"/>
    <xf numFmtId="0" fontId="0" fillId="0" borderId="0" xfId="0" applyFill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6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51037985-6F65-4020-99E2-146FF0BE160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</xdr:row>
      <xdr:rowOff>0</xdr:rowOff>
    </xdr:from>
    <xdr:to>
      <xdr:col>21</xdr:col>
      <xdr:colOff>852488</xdr:colOff>
      <xdr:row>34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D1C6DB8-D309-47A1-9A1E-E3CA83D7C1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58400" y="2200275"/>
              <a:ext cx="8377238" cy="464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4E3C7-3D3D-894E-A54C-A692DE209259}">
  <dimension ref="A1:K165"/>
  <sheetViews>
    <sheetView workbookViewId="0">
      <selection activeCell="J1" sqref="J1"/>
    </sheetView>
  </sheetViews>
  <sheetFormatPr defaultColWidth="11" defaultRowHeight="15.75" x14ac:dyDescent="0.25"/>
  <cols>
    <col min="2" max="2" width="16.875" bestFit="1" customWidth="1"/>
  </cols>
  <sheetData>
    <row r="1" spans="1:11" x14ac:dyDescent="0.25">
      <c r="A1" s="7" t="s">
        <v>900</v>
      </c>
      <c r="B1" s="7" t="s">
        <v>903</v>
      </c>
      <c r="C1" s="7" t="s">
        <v>898</v>
      </c>
      <c r="D1" s="7" t="s">
        <v>10</v>
      </c>
      <c r="E1" s="7" t="s">
        <v>899</v>
      </c>
      <c r="F1" s="7" t="s">
        <v>11</v>
      </c>
      <c r="G1" s="7" t="s">
        <v>899</v>
      </c>
      <c r="H1" s="7" t="s">
        <v>901</v>
      </c>
      <c r="I1" s="7" t="s">
        <v>899</v>
      </c>
      <c r="J1" s="7" t="s">
        <v>902</v>
      </c>
      <c r="K1" s="7" t="s">
        <v>899</v>
      </c>
    </row>
    <row r="2" spans="1:11" x14ac:dyDescent="0.25">
      <c r="A2" s="7">
        <v>1</v>
      </c>
      <c r="B2" s="7"/>
      <c r="C2" s="7">
        <v>3</v>
      </c>
      <c r="D2" s="7">
        <v>9.4031227000000008</v>
      </c>
      <c r="E2" s="7">
        <v>0.17309141</v>
      </c>
      <c r="F2" s="7">
        <v>0.17598688000000001</v>
      </c>
      <c r="G2" s="7">
        <v>3.5366789000000003E-2</v>
      </c>
      <c r="H2" s="7">
        <v>39.642726600000003</v>
      </c>
      <c r="I2" s="7">
        <v>1.32469817</v>
      </c>
      <c r="J2" s="7">
        <v>6.6741525519999998</v>
      </c>
      <c r="K2" s="7">
        <v>0.232266363</v>
      </c>
    </row>
    <row r="3" spans="1:11" x14ac:dyDescent="0.25">
      <c r="A3" s="7">
        <v>2</v>
      </c>
      <c r="B3" s="7"/>
      <c r="C3" s="7">
        <v>3</v>
      </c>
      <c r="D3" s="7">
        <v>9.8500479999999992</v>
      </c>
      <c r="E3" s="7">
        <v>7.8228276999999999E-2</v>
      </c>
      <c r="F3" s="7">
        <v>0.59135616300000005</v>
      </c>
      <c r="G3" s="7">
        <v>1.1753203E-2</v>
      </c>
      <c r="H3" s="7">
        <v>4.7464297999999996</v>
      </c>
      <c r="I3" s="7">
        <v>8.4594879999999997E-2</v>
      </c>
      <c r="J3" s="7">
        <v>0.62373465400000005</v>
      </c>
      <c r="K3" s="7">
        <v>3.6673058000000001E-2</v>
      </c>
    </row>
    <row r="4" spans="1:11" x14ac:dyDescent="0.25">
      <c r="A4" s="7">
        <v>3</v>
      </c>
      <c r="B4" s="7"/>
      <c r="C4" s="7">
        <v>3</v>
      </c>
      <c r="D4" s="7">
        <v>7.0826418999999996</v>
      </c>
      <c r="E4" s="7">
        <v>0.14871917300000001</v>
      </c>
      <c r="F4" s="7">
        <v>7.1273287000000005E-2</v>
      </c>
      <c r="G4" s="7">
        <v>2.5261865000000001E-2</v>
      </c>
      <c r="H4" s="7">
        <v>4.1290468000000002</v>
      </c>
      <c r="I4" s="7">
        <v>0.40115592999999999</v>
      </c>
      <c r="J4" s="7">
        <v>0.33265378800000001</v>
      </c>
      <c r="K4" s="7">
        <v>3.0091891999999999E-2</v>
      </c>
    </row>
    <row r="5" spans="1:11" x14ac:dyDescent="0.25">
      <c r="A5" s="7">
        <v>4</v>
      </c>
      <c r="B5" s="7"/>
      <c r="C5" s="7">
        <v>3</v>
      </c>
      <c r="D5" s="7">
        <v>13.4417369</v>
      </c>
      <c r="E5" s="7">
        <v>0.27935898300000001</v>
      </c>
      <c r="F5" s="7">
        <v>4.9398804810000003</v>
      </c>
      <c r="G5" s="7">
        <v>7.3591548000000007E-2</v>
      </c>
      <c r="H5" s="7">
        <v>65.622933200000006</v>
      </c>
      <c r="I5" s="7">
        <v>2.3872002999999999</v>
      </c>
      <c r="J5" s="7">
        <v>7.4502828379999997</v>
      </c>
      <c r="K5" s="7">
        <v>0.27982274899999998</v>
      </c>
    </row>
    <row r="6" spans="1:11" x14ac:dyDescent="0.25">
      <c r="A6" s="7">
        <v>5</v>
      </c>
      <c r="B6" s="7"/>
      <c r="C6" s="7">
        <v>3</v>
      </c>
      <c r="D6" s="7">
        <v>11.274502</v>
      </c>
      <c r="E6" s="7">
        <v>0.168372937</v>
      </c>
      <c r="F6" s="7">
        <v>1.1755952380000001</v>
      </c>
      <c r="G6" s="7">
        <v>2.028684E-2</v>
      </c>
      <c r="H6" s="7">
        <v>13.502537800000001</v>
      </c>
      <c r="I6" s="7">
        <v>0.10371466999999999</v>
      </c>
      <c r="J6" s="7">
        <v>1.9572704080000001</v>
      </c>
      <c r="K6" s="7">
        <v>4.0867365000000003E-2</v>
      </c>
    </row>
    <row r="7" spans="1:11" x14ac:dyDescent="0.25">
      <c r="A7" s="7">
        <v>6</v>
      </c>
      <c r="B7" s="7"/>
      <c r="C7" s="7">
        <v>3</v>
      </c>
      <c r="D7" s="7">
        <v>7.1506154999999998</v>
      </c>
      <c r="E7" s="7">
        <v>4.7268746E-2</v>
      </c>
      <c r="F7" s="7">
        <v>0.195845253</v>
      </c>
      <c r="G7" s="7">
        <v>3.4106831999999997E-2</v>
      </c>
      <c r="H7" s="7">
        <v>5.4411722999999999</v>
      </c>
      <c r="I7" s="7">
        <v>0.23134616</v>
      </c>
      <c r="J7" s="7">
        <v>0.517540695</v>
      </c>
      <c r="K7" s="7">
        <v>4.5647093E-2</v>
      </c>
    </row>
    <row r="8" spans="1:11" x14ac:dyDescent="0.25">
      <c r="A8" s="7">
        <v>7</v>
      </c>
      <c r="B8" s="7"/>
      <c r="C8" s="7">
        <v>3</v>
      </c>
      <c r="D8" s="7">
        <v>4.5138905999999999</v>
      </c>
      <c r="E8" s="7">
        <v>5.6444469999999997E-2</v>
      </c>
      <c r="F8" s="7">
        <v>1.2039753399999999</v>
      </c>
      <c r="G8" s="7">
        <v>2.3731813000000001E-2</v>
      </c>
      <c r="H8" s="7">
        <v>14.2638871</v>
      </c>
      <c r="I8" s="7">
        <v>0.17805108</v>
      </c>
      <c r="J8" s="7">
        <v>2.2083333330000001</v>
      </c>
      <c r="K8" s="7">
        <v>7.3698973000000001E-2</v>
      </c>
    </row>
    <row r="9" spans="1:11" x14ac:dyDescent="0.25">
      <c r="A9" s="7">
        <v>8</v>
      </c>
      <c r="B9" s="7"/>
      <c r="C9" s="7">
        <v>3</v>
      </c>
      <c r="D9" s="7">
        <v>3.3838108999999998</v>
      </c>
      <c r="E9" s="7">
        <v>1.3958534999999999E-2</v>
      </c>
      <c r="F9" s="7">
        <v>0.37002551</v>
      </c>
      <c r="G9" s="7">
        <v>1.8330523000000001E-2</v>
      </c>
      <c r="H9" s="7">
        <v>1.3947426999999999</v>
      </c>
      <c r="I9" s="7">
        <v>6.6642919999999994E-2</v>
      </c>
      <c r="J9" s="7">
        <v>0.19163477900000001</v>
      </c>
      <c r="K9" s="7">
        <v>2.8228771E-2</v>
      </c>
    </row>
    <row r="10" spans="1:11" x14ac:dyDescent="0.25">
      <c r="A10" s="7">
        <v>9</v>
      </c>
      <c r="B10" s="7"/>
      <c r="C10" s="7">
        <v>3</v>
      </c>
      <c r="D10" s="7">
        <v>3.7873093999999998</v>
      </c>
      <c r="E10" s="7">
        <v>0.101178849</v>
      </c>
      <c r="F10" s="7">
        <v>0.54061437099999998</v>
      </c>
      <c r="G10" s="7">
        <v>1.279652E-2</v>
      </c>
      <c r="H10" s="7">
        <v>2.4214644000000001</v>
      </c>
      <c r="I10" s="7">
        <v>7.8780859999999994E-2</v>
      </c>
      <c r="J10" s="7">
        <v>0.27371385999999998</v>
      </c>
      <c r="K10" s="7">
        <v>1.8562767000000001E-2</v>
      </c>
    </row>
    <row r="11" spans="1:11" x14ac:dyDescent="0.25">
      <c r="A11" s="7">
        <v>10</v>
      </c>
      <c r="B11" s="7"/>
      <c r="C11" s="7">
        <v>3</v>
      </c>
      <c r="D11" s="7">
        <v>4.5225809000000003</v>
      </c>
      <c r="E11" s="7">
        <v>5.5059112E-2</v>
      </c>
      <c r="F11" s="7">
        <v>3.487225193</v>
      </c>
      <c r="G11" s="7">
        <v>1.200669E-2</v>
      </c>
      <c r="H11" s="7">
        <v>21.028071700000002</v>
      </c>
      <c r="I11" s="7">
        <v>0.68678033000000005</v>
      </c>
      <c r="J11" s="7">
        <v>4.4804911860000001</v>
      </c>
      <c r="K11" s="7">
        <v>9.8687118000000004E-2</v>
      </c>
    </row>
    <row r="12" spans="1:11" x14ac:dyDescent="0.25">
      <c r="A12" s="7">
        <v>11</v>
      </c>
      <c r="B12" s="7"/>
      <c r="C12" s="7">
        <v>3</v>
      </c>
      <c r="D12" s="7">
        <v>3.2857166000000002</v>
      </c>
      <c r="E12" s="7">
        <v>9.8404415999999995E-2</v>
      </c>
      <c r="F12" s="7">
        <v>0.34898089500000001</v>
      </c>
      <c r="G12" s="7">
        <v>1.7182339000000001E-2</v>
      </c>
      <c r="H12" s="7">
        <v>4.4438474000000001</v>
      </c>
      <c r="I12" s="7">
        <v>0.13074087000000001</v>
      </c>
      <c r="J12" s="7">
        <v>0.46367373200000001</v>
      </c>
      <c r="K12" s="7">
        <v>7.3015299999999997E-3</v>
      </c>
    </row>
    <row r="13" spans="1:11" x14ac:dyDescent="0.25">
      <c r="A13" s="7">
        <v>12</v>
      </c>
      <c r="B13" s="7"/>
      <c r="C13" s="7">
        <v>3</v>
      </c>
      <c r="D13" s="7">
        <v>2.8434216000000001</v>
      </c>
      <c r="E13" s="7">
        <v>0.183569434</v>
      </c>
      <c r="F13" s="7">
        <v>0.22354617900000001</v>
      </c>
      <c r="G13" s="7">
        <v>4.3233209999999998E-3</v>
      </c>
      <c r="H13" s="7">
        <v>3.1888410999999999</v>
      </c>
      <c r="I13" s="7">
        <v>0.23138523999999999</v>
      </c>
      <c r="J13" s="7">
        <v>0.39755843899999999</v>
      </c>
      <c r="K13" s="7">
        <v>3.3928719000000003E-2</v>
      </c>
    </row>
    <row r="14" spans="1:11" x14ac:dyDescent="0.25">
      <c r="A14" s="7">
        <v>13</v>
      </c>
      <c r="B14" s="7"/>
      <c r="C14" s="7">
        <v>3</v>
      </c>
      <c r="D14" s="7">
        <v>2.8971583999999999</v>
      </c>
      <c r="E14" s="7">
        <v>4.8691081999999997E-2</v>
      </c>
      <c r="F14" s="7">
        <v>1.850097949</v>
      </c>
      <c r="G14" s="7">
        <v>5.3307823999999997E-2</v>
      </c>
      <c r="H14" s="7">
        <v>11.133616200000001</v>
      </c>
      <c r="I14" s="7">
        <v>0.44750325000000002</v>
      </c>
      <c r="J14" s="7">
        <v>2.6226008099999998</v>
      </c>
      <c r="K14" s="7">
        <v>0.15277328600000001</v>
      </c>
    </row>
    <row r="15" spans="1:11" x14ac:dyDescent="0.25">
      <c r="A15" s="7">
        <v>14</v>
      </c>
      <c r="B15" s="7"/>
      <c r="C15" s="7">
        <v>3</v>
      </c>
      <c r="D15" s="7">
        <v>3.0611019000000002</v>
      </c>
      <c r="E15" s="7">
        <v>0.86435933099999995</v>
      </c>
      <c r="F15" s="7">
        <v>0.44176418499999998</v>
      </c>
      <c r="G15" s="7">
        <v>1.7937517E-2</v>
      </c>
      <c r="H15" s="7">
        <v>3.3329548999999998</v>
      </c>
      <c r="I15" s="7">
        <v>0.87139387999999995</v>
      </c>
      <c r="J15" s="7">
        <v>0.60823940399999998</v>
      </c>
      <c r="K15" s="7">
        <v>1.8544272000000001E-2</v>
      </c>
    </row>
    <row r="16" spans="1:11" x14ac:dyDescent="0.25">
      <c r="A16" s="7">
        <v>15</v>
      </c>
      <c r="B16" s="7"/>
      <c r="C16" s="7">
        <v>3</v>
      </c>
      <c r="D16" s="7">
        <v>2.0414875000000001</v>
      </c>
      <c r="E16" s="7">
        <v>3.0253385000000001E-2</v>
      </c>
      <c r="F16" s="7">
        <v>0.34607653100000002</v>
      </c>
      <c r="G16" s="7">
        <v>1.5833713999999999E-2</v>
      </c>
      <c r="H16" s="7">
        <v>2.1794481000000001</v>
      </c>
      <c r="I16" s="7">
        <v>0.2061279</v>
      </c>
      <c r="J16" s="7">
        <v>0.44565295399999999</v>
      </c>
      <c r="K16" s="7">
        <v>7.3331680000000002E-3</v>
      </c>
    </row>
    <row r="17" spans="1:11" x14ac:dyDescent="0.25">
      <c r="A17" s="7">
        <v>16</v>
      </c>
      <c r="B17" s="7"/>
      <c r="C17" s="7">
        <v>3</v>
      </c>
      <c r="D17" s="7">
        <v>3.4309677000000001</v>
      </c>
      <c r="E17" s="7">
        <v>7.4534503000000002E-2</v>
      </c>
      <c r="F17" s="7">
        <v>0.360829923</v>
      </c>
      <c r="G17" s="7">
        <v>9.6000054000000001E-2</v>
      </c>
      <c r="H17" s="7">
        <v>1.0033065000000001</v>
      </c>
      <c r="I17" s="7">
        <v>0.12644966999999999</v>
      </c>
      <c r="J17" s="7">
        <v>-6.269892E-3</v>
      </c>
      <c r="K17" s="7">
        <v>0.10446443499999999</v>
      </c>
    </row>
    <row r="18" spans="1:11" x14ac:dyDescent="0.25">
      <c r="A18" s="7">
        <v>17</v>
      </c>
      <c r="B18" s="7"/>
      <c r="C18" s="7">
        <v>3</v>
      </c>
      <c r="D18" s="7">
        <v>6.0555367999999996</v>
      </c>
      <c r="E18" s="7">
        <v>9.2392922000000002E-2</v>
      </c>
      <c r="F18" s="7">
        <v>0.42625603899999998</v>
      </c>
      <c r="G18" s="7">
        <v>8.2899933999999995E-2</v>
      </c>
      <c r="H18" s="7">
        <v>7.9545560999999996</v>
      </c>
      <c r="I18" s="7">
        <v>2.0715753600000002</v>
      </c>
      <c r="J18" s="7">
        <v>0.74723295099999998</v>
      </c>
      <c r="K18" s="7">
        <v>0.216474311</v>
      </c>
    </row>
    <row r="19" spans="1:11" x14ac:dyDescent="0.25">
      <c r="A19" s="7">
        <v>18</v>
      </c>
      <c r="B19" s="7"/>
      <c r="C19" s="7">
        <v>3</v>
      </c>
      <c r="D19" s="7">
        <v>17.214251600000001</v>
      </c>
      <c r="E19" s="7">
        <v>0.48581158299999999</v>
      </c>
      <c r="F19" s="7">
        <v>2.3154330289999998</v>
      </c>
      <c r="G19" s="7">
        <v>5.4932856000000002E-2</v>
      </c>
      <c r="H19" s="7">
        <v>68.444803899999997</v>
      </c>
      <c r="I19" s="7">
        <v>9.7775345300000005</v>
      </c>
      <c r="J19" s="7">
        <v>13.177423599999999</v>
      </c>
      <c r="K19" s="7">
        <v>1.333326156</v>
      </c>
    </row>
    <row r="20" spans="1:11" x14ac:dyDescent="0.25">
      <c r="A20" s="7">
        <v>19</v>
      </c>
      <c r="B20" s="7"/>
      <c r="C20" s="7">
        <v>3</v>
      </c>
      <c r="D20" s="7">
        <v>2.5573537000000002</v>
      </c>
      <c r="E20" s="7">
        <v>7.2975992000000003E-2</v>
      </c>
      <c r="F20" s="7">
        <v>0.92784050900000004</v>
      </c>
      <c r="G20" s="7">
        <v>6.8857950000000001E-3</v>
      </c>
      <c r="H20" s="7">
        <v>10.280878</v>
      </c>
      <c r="I20" s="7">
        <v>1.0757648399999999</v>
      </c>
      <c r="J20" s="7">
        <v>1.5320974199999999</v>
      </c>
      <c r="K20" s="7">
        <v>0.168333073</v>
      </c>
    </row>
    <row r="21" spans="1:11" x14ac:dyDescent="0.25">
      <c r="A21" s="7">
        <v>20</v>
      </c>
      <c r="B21" s="7"/>
      <c r="C21" s="7">
        <v>3</v>
      </c>
      <c r="D21" s="7">
        <v>2.1700938000000001</v>
      </c>
      <c r="E21" s="7">
        <v>3.4116837999999997E-2</v>
      </c>
      <c r="F21" s="7">
        <v>0.352669491</v>
      </c>
      <c r="G21" s="7">
        <v>2.5180649999999999E-3</v>
      </c>
      <c r="H21" s="7">
        <v>2.8124275000000001</v>
      </c>
      <c r="I21" s="7">
        <v>0.43424822000000002</v>
      </c>
      <c r="J21" s="7">
        <v>0.50615023800000003</v>
      </c>
      <c r="K21" s="7">
        <v>5.8061145000000002E-2</v>
      </c>
    </row>
    <row r="22" spans="1:11" x14ac:dyDescent="0.25">
      <c r="A22" s="7">
        <v>21</v>
      </c>
      <c r="B22" s="7"/>
      <c r="C22" s="7">
        <v>3</v>
      </c>
      <c r="D22" s="7">
        <v>1.8570395</v>
      </c>
      <c r="E22" s="7">
        <v>4.3533141999999997E-2</v>
      </c>
      <c r="F22" s="7">
        <v>0.28161868499999998</v>
      </c>
      <c r="G22" s="7">
        <v>1.2775099E-2</v>
      </c>
      <c r="H22" s="7">
        <v>1.1030222000000001</v>
      </c>
      <c r="I22" s="7">
        <v>7.0756020000000003E-2</v>
      </c>
      <c r="J22" s="7">
        <v>0.194964941</v>
      </c>
      <c r="K22" s="7">
        <v>2.8852138999999999E-2</v>
      </c>
    </row>
    <row r="23" spans="1:11" x14ac:dyDescent="0.25">
      <c r="A23" s="7">
        <v>22</v>
      </c>
      <c r="B23" s="7"/>
      <c r="C23" s="7">
        <v>3</v>
      </c>
      <c r="D23" s="7">
        <v>3.3702584</v>
      </c>
      <c r="E23" s="7">
        <v>5.0530474999999998E-2</v>
      </c>
      <c r="F23" s="7">
        <v>0.32200205799999998</v>
      </c>
      <c r="G23" s="7">
        <v>0.161023744</v>
      </c>
      <c r="H23" s="7">
        <v>15.0492203</v>
      </c>
      <c r="I23" s="7">
        <v>0.71287363000000004</v>
      </c>
      <c r="J23" s="7">
        <v>1.8007912239999999</v>
      </c>
      <c r="K23" s="7">
        <v>1.7177782999999999E-2</v>
      </c>
    </row>
    <row r="24" spans="1:11" x14ac:dyDescent="0.25">
      <c r="A24" s="7">
        <v>23</v>
      </c>
      <c r="B24" s="7"/>
      <c r="C24" s="7">
        <v>3</v>
      </c>
      <c r="D24" s="7">
        <v>7.0865795</v>
      </c>
      <c r="E24" s="7">
        <v>2.287953033</v>
      </c>
      <c r="F24" s="7">
        <v>0.57653097799999997</v>
      </c>
      <c r="G24" s="7">
        <v>0.13738051900000001</v>
      </c>
      <c r="H24" s="7">
        <v>1.0998056</v>
      </c>
      <c r="I24" s="7">
        <v>2.4044879899999998</v>
      </c>
      <c r="J24" s="7">
        <v>0.57970182100000001</v>
      </c>
      <c r="K24" s="7">
        <v>0.144622152</v>
      </c>
    </row>
    <row r="25" spans="1:11" x14ac:dyDescent="0.25">
      <c r="A25" s="7">
        <v>24</v>
      </c>
      <c r="B25" s="7"/>
      <c r="C25" s="7">
        <v>3</v>
      </c>
      <c r="D25" s="7">
        <v>3.7585441999999998</v>
      </c>
      <c r="E25" s="7">
        <v>0.13111255299999999</v>
      </c>
      <c r="F25" s="7">
        <v>0.41250867499999999</v>
      </c>
      <c r="G25" s="7">
        <v>4.0323679000000001E-2</v>
      </c>
      <c r="H25" s="7">
        <v>0.27979140000000002</v>
      </c>
      <c r="I25" s="7">
        <v>0.13509494</v>
      </c>
      <c r="J25" s="7">
        <v>-2.8274344E-2</v>
      </c>
      <c r="K25" s="7">
        <v>4.6727641E-2</v>
      </c>
    </row>
    <row r="26" spans="1:11" x14ac:dyDescent="0.25">
      <c r="A26" s="7">
        <v>25</v>
      </c>
      <c r="B26" s="7"/>
      <c r="C26" s="7">
        <v>3</v>
      </c>
      <c r="D26" s="7">
        <v>3.1796209000000002</v>
      </c>
      <c r="E26" s="7">
        <v>3.8887259E-2</v>
      </c>
      <c r="F26" s="7">
        <v>1.3541644660000001</v>
      </c>
      <c r="G26" s="7">
        <v>4.2889750999999997E-2</v>
      </c>
      <c r="H26" s="7">
        <v>14.7417879</v>
      </c>
      <c r="I26" s="7">
        <v>3.2263520300000001</v>
      </c>
      <c r="J26" s="7">
        <v>2.933780155</v>
      </c>
      <c r="K26" s="7">
        <v>0.34339745500000002</v>
      </c>
    </row>
    <row r="27" spans="1:11" x14ac:dyDescent="0.25">
      <c r="A27" s="7">
        <v>26</v>
      </c>
      <c r="B27" s="7"/>
      <c r="C27" s="7">
        <v>3</v>
      </c>
      <c r="D27" s="7">
        <v>3.8795728999999999</v>
      </c>
      <c r="E27" s="7">
        <v>4.8086825E-2</v>
      </c>
      <c r="F27" s="7">
        <v>0.550748291</v>
      </c>
      <c r="G27" s="7">
        <v>3.5426132999999999E-2</v>
      </c>
      <c r="H27" s="7">
        <v>6.7107656999999996</v>
      </c>
      <c r="I27" s="7">
        <v>3.6725239999999999E-2</v>
      </c>
      <c r="J27" s="7">
        <v>0.72772418400000005</v>
      </c>
      <c r="K27" s="7">
        <v>3.0348393000000001E-2</v>
      </c>
    </row>
    <row r="28" spans="1:11" x14ac:dyDescent="0.25">
      <c r="A28" s="7">
        <v>27</v>
      </c>
      <c r="B28" s="7"/>
      <c r="C28" s="7">
        <v>3</v>
      </c>
      <c r="D28" s="7">
        <v>5.0896888999999996</v>
      </c>
      <c r="E28" s="7">
        <v>0.27542682699999999</v>
      </c>
      <c r="F28" s="7">
        <v>1.4359762679999999</v>
      </c>
      <c r="G28" s="7">
        <v>2.7175118000000002E-2</v>
      </c>
      <c r="H28" s="7">
        <v>77.271127699999994</v>
      </c>
      <c r="I28" s="7">
        <v>3.12647919</v>
      </c>
      <c r="J28" s="7">
        <v>10.210733549</v>
      </c>
      <c r="K28" s="7">
        <v>0.18473856499999999</v>
      </c>
    </row>
    <row r="29" spans="1:11" x14ac:dyDescent="0.25">
      <c r="A29" s="7">
        <v>28</v>
      </c>
      <c r="B29" s="7"/>
      <c r="C29" s="7">
        <v>3</v>
      </c>
      <c r="D29" s="7">
        <v>2.6564911000000002</v>
      </c>
      <c r="E29" s="7">
        <v>3.5773695000000001E-2</v>
      </c>
      <c r="F29" s="7">
        <v>1.1205515939999999</v>
      </c>
      <c r="G29" s="7">
        <v>0.21700613199999999</v>
      </c>
      <c r="H29" s="7">
        <v>19.644234999999998</v>
      </c>
      <c r="I29" s="7">
        <v>0.50973139000000001</v>
      </c>
      <c r="J29" s="7">
        <v>2.7616032879999999</v>
      </c>
      <c r="K29" s="7">
        <v>0.22363090199999999</v>
      </c>
    </row>
    <row r="30" spans="1:11" x14ac:dyDescent="0.25">
      <c r="A30" s="7">
        <v>29</v>
      </c>
      <c r="B30" s="7"/>
      <c r="C30" s="7">
        <v>3</v>
      </c>
      <c r="D30" s="7">
        <v>1.9996480999999999</v>
      </c>
      <c r="E30" s="7">
        <v>1.6271157000000001E-2</v>
      </c>
      <c r="F30" s="7">
        <v>0.204787846</v>
      </c>
      <c r="G30" s="7">
        <v>4.0233078999999998E-2</v>
      </c>
      <c r="H30" s="7">
        <v>4.7164355999999996</v>
      </c>
      <c r="I30" s="7">
        <v>0.34080381999999998</v>
      </c>
      <c r="J30" s="7">
        <v>0.61036857300000003</v>
      </c>
      <c r="K30" s="7">
        <v>0.12426611899999999</v>
      </c>
    </row>
    <row r="31" spans="1:11" x14ac:dyDescent="0.25">
      <c r="A31" s="7">
        <v>30</v>
      </c>
      <c r="B31" s="7"/>
      <c r="C31" s="7">
        <v>3</v>
      </c>
      <c r="D31" s="7">
        <v>4.7664631999999996</v>
      </c>
      <c r="E31" s="7">
        <v>0.10411957500000001</v>
      </c>
      <c r="F31" s="7">
        <v>2.399545474</v>
      </c>
      <c r="G31" s="7">
        <v>0.12988124400000001</v>
      </c>
      <c r="H31" s="7">
        <v>52.399323899999999</v>
      </c>
      <c r="I31" s="7">
        <v>10.357358530000001</v>
      </c>
      <c r="J31" s="7">
        <v>11.033522628</v>
      </c>
      <c r="K31" s="7">
        <v>1.643129617</v>
      </c>
    </row>
    <row r="32" spans="1:11" x14ac:dyDescent="0.25">
      <c r="A32" s="7">
        <v>31</v>
      </c>
      <c r="B32" s="7"/>
      <c r="C32" s="7">
        <v>3</v>
      </c>
      <c r="D32" s="7">
        <v>3.6816760999999998</v>
      </c>
      <c r="E32" s="7">
        <v>7.2166940000000001E-3</v>
      </c>
      <c r="F32" s="7">
        <v>0.37978318599999999</v>
      </c>
      <c r="G32" s="7">
        <v>5.2655929999999997E-2</v>
      </c>
      <c r="H32" s="7">
        <v>17.144144000000001</v>
      </c>
      <c r="I32" s="7">
        <v>0.79654621000000003</v>
      </c>
      <c r="J32" s="7">
        <v>0.53936353699999995</v>
      </c>
      <c r="K32" s="7">
        <v>8.4415887999999994E-2</v>
      </c>
    </row>
    <row r="33" spans="1:11" x14ac:dyDescent="0.25">
      <c r="A33" s="7">
        <v>32</v>
      </c>
      <c r="B33" s="7"/>
      <c r="C33" s="7">
        <v>3</v>
      </c>
      <c r="D33" s="7">
        <v>3.0636505000000001</v>
      </c>
      <c r="E33" s="7">
        <v>4.5995418000000003E-2</v>
      </c>
      <c r="F33" s="7">
        <v>0.55395756299999999</v>
      </c>
      <c r="G33" s="7">
        <v>1.0038721E-2</v>
      </c>
      <c r="H33" s="7">
        <v>8.3140432000000004</v>
      </c>
      <c r="I33" s="7">
        <v>0.33169982999999997</v>
      </c>
      <c r="J33" s="7">
        <v>0.80240799500000004</v>
      </c>
      <c r="K33" s="7">
        <v>4.8619057E-2</v>
      </c>
    </row>
    <row r="34" spans="1:11" x14ac:dyDescent="0.25">
      <c r="A34" s="7">
        <v>33</v>
      </c>
      <c r="B34" s="7"/>
      <c r="C34" s="7">
        <v>3</v>
      </c>
      <c r="D34" s="7">
        <v>9.9898561000000008</v>
      </c>
      <c r="E34" s="7">
        <v>0.36756448000000003</v>
      </c>
      <c r="F34" s="7">
        <v>2.44390507</v>
      </c>
      <c r="G34" s="7">
        <v>6.1489462000000002E-2</v>
      </c>
      <c r="H34" s="7">
        <v>15.585937100000001</v>
      </c>
      <c r="I34" s="7">
        <v>0.82350460999999997</v>
      </c>
      <c r="J34" s="7">
        <v>5.007191658</v>
      </c>
      <c r="K34" s="7">
        <v>0.18938781900000001</v>
      </c>
    </row>
    <row r="35" spans="1:11" x14ac:dyDescent="0.25">
      <c r="A35" s="7">
        <v>34</v>
      </c>
      <c r="B35" s="7"/>
      <c r="C35" s="7">
        <v>3</v>
      </c>
      <c r="D35" s="7">
        <v>11.8393953</v>
      </c>
      <c r="E35" s="7">
        <v>0.11870272</v>
      </c>
      <c r="F35" s="7">
        <v>0.80236676500000004</v>
      </c>
      <c r="G35" s="7">
        <v>3.2085580000000002E-2</v>
      </c>
      <c r="H35" s="7">
        <v>14.7123934</v>
      </c>
      <c r="I35" s="7">
        <v>0.79796643</v>
      </c>
      <c r="J35" s="7">
        <v>3.5503822509999998</v>
      </c>
      <c r="K35" s="7">
        <v>0.13352033699999999</v>
      </c>
    </row>
    <row r="36" spans="1:11" x14ac:dyDescent="0.25">
      <c r="A36" s="7">
        <v>35</v>
      </c>
      <c r="B36" s="7"/>
      <c r="C36" s="7">
        <v>3</v>
      </c>
      <c r="D36" s="7">
        <v>7.9320209000000004</v>
      </c>
      <c r="E36" s="7">
        <v>2.9177676629999998</v>
      </c>
      <c r="F36" s="7">
        <v>0.64106101699999996</v>
      </c>
      <c r="G36" s="7">
        <v>0.101878753</v>
      </c>
      <c r="H36" s="7">
        <v>19.090345200000002</v>
      </c>
      <c r="I36" s="7">
        <v>2.7414672800000002</v>
      </c>
      <c r="J36" s="7">
        <v>6.5850870099999996</v>
      </c>
      <c r="K36" s="7">
        <v>0.13314720899999999</v>
      </c>
    </row>
    <row r="37" spans="1:11" x14ac:dyDescent="0.25">
      <c r="A37" s="7">
        <v>36</v>
      </c>
      <c r="B37" s="7"/>
      <c r="C37" s="7">
        <v>3</v>
      </c>
      <c r="D37" s="7">
        <v>3.0696211999999998</v>
      </c>
      <c r="E37" s="7">
        <v>0.13846543</v>
      </c>
      <c r="F37" s="7">
        <v>1.1717171719999999</v>
      </c>
      <c r="G37" s="7">
        <v>6.3278462999999993E-2</v>
      </c>
      <c r="H37" s="7">
        <v>2.2401803999999998</v>
      </c>
      <c r="I37" s="7">
        <v>0.44066697999999999</v>
      </c>
      <c r="J37" s="7">
        <v>0.53773024300000005</v>
      </c>
      <c r="K37" s="7">
        <v>9.4370550999999997E-2</v>
      </c>
    </row>
    <row r="38" spans="1:11" x14ac:dyDescent="0.25">
      <c r="A38" s="7">
        <v>37</v>
      </c>
      <c r="B38" s="7"/>
      <c r="C38" s="7">
        <v>3</v>
      </c>
      <c r="D38" s="7">
        <v>3.6811641000000002</v>
      </c>
      <c r="E38" s="7">
        <v>6.4938206999999998E-2</v>
      </c>
      <c r="F38" s="7">
        <v>1.435432759</v>
      </c>
      <c r="G38" s="7">
        <v>5.3672625000000002E-2</v>
      </c>
      <c r="H38" s="7">
        <v>4.9561837999999998</v>
      </c>
      <c r="I38" s="7">
        <v>0.33280120000000002</v>
      </c>
      <c r="J38" s="7">
        <v>1.1348781939999999</v>
      </c>
      <c r="K38" s="7">
        <v>0.122330149</v>
      </c>
    </row>
    <row r="39" spans="1:11" x14ac:dyDescent="0.25">
      <c r="A39" s="7">
        <v>38</v>
      </c>
      <c r="B39" s="7"/>
      <c r="C39" s="7">
        <v>3</v>
      </c>
      <c r="D39" s="7">
        <v>2.9194339</v>
      </c>
      <c r="E39" s="7">
        <v>3.5470197000000002E-2</v>
      </c>
      <c r="F39" s="7">
        <v>0.48858513799999997</v>
      </c>
      <c r="G39" s="7">
        <v>5.073658E-3</v>
      </c>
      <c r="H39" s="7">
        <v>17.703740400000001</v>
      </c>
      <c r="I39" s="7">
        <v>0.10907959</v>
      </c>
      <c r="J39" s="7">
        <v>1.6788827260000001</v>
      </c>
      <c r="K39" s="7">
        <v>3.5621436999999999E-2</v>
      </c>
    </row>
    <row r="40" spans="1:11" x14ac:dyDescent="0.25">
      <c r="A40" s="7">
        <v>39</v>
      </c>
      <c r="B40" s="7"/>
      <c r="C40" s="7">
        <v>3</v>
      </c>
      <c r="D40" s="7">
        <v>2.5012286000000001</v>
      </c>
      <c r="E40" s="7">
        <v>2.7248485999999999E-2</v>
      </c>
      <c r="F40" s="7">
        <v>0.23852735999999999</v>
      </c>
      <c r="G40" s="7">
        <v>1.3820048999999999E-2</v>
      </c>
      <c r="H40" s="7">
        <v>6.8599582999999997</v>
      </c>
      <c r="I40" s="7">
        <v>0.1229177</v>
      </c>
      <c r="J40" s="7">
        <v>0.541303486</v>
      </c>
      <c r="K40" s="7">
        <v>4.0206893E-2</v>
      </c>
    </row>
    <row r="41" spans="1:11" x14ac:dyDescent="0.25">
      <c r="A41" s="7">
        <v>40</v>
      </c>
      <c r="B41" s="7"/>
      <c r="C41" s="7">
        <v>3</v>
      </c>
      <c r="D41" s="7">
        <v>13.7398153</v>
      </c>
      <c r="E41" s="7">
        <v>0.15819694200000001</v>
      </c>
      <c r="F41" s="7">
        <v>0.92275698100000003</v>
      </c>
      <c r="G41" s="7">
        <v>1.1586453E-2</v>
      </c>
      <c r="H41" s="7">
        <v>3.2565862000000001</v>
      </c>
      <c r="I41" s="7">
        <v>0.89616236999999999</v>
      </c>
      <c r="J41" s="7">
        <v>0.17706476500000001</v>
      </c>
      <c r="K41" s="7">
        <v>7.1108705999999994E-2</v>
      </c>
    </row>
    <row r="42" spans="1:11" x14ac:dyDescent="0.25">
      <c r="A42" s="7">
        <v>41</v>
      </c>
      <c r="B42" s="7"/>
      <c r="C42" s="7">
        <v>3</v>
      </c>
      <c r="D42" s="7">
        <v>6.5451813999999997</v>
      </c>
      <c r="E42" s="7">
        <v>0.16903649100000001</v>
      </c>
      <c r="F42" s="7">
        <v>0.51982645900000002</v>
      </c>
      <c r="G42" s="7">
        <v>3.2655666E-2</v>
      </c>
      <c r="H42" s="7">
        <v>42.4842254</v>
      </c>
      <c r="I42" s="7">
        <v>1.8536834</v>
      </c>
      <c r="J42" s="7">
        <v>4.5139533800000002</v>
      </c>
      <c r="K42" s="7">
        <v>0.12548805599999999</v>
      </c>
    </row>
    <row r="43" spans="1:11" x14ac:dyDescent="0.25">
      <c r="A43" s="7">
        <v>42</v>
      </c>
      <c r="B43" s="7"/>
      <c r="C43" s="7">
        <v>3</v>
      </c>
      <c r="D43" s="7">
        <v>4.0838326</v>
      </c>
      <c r="E43" s="7">
        <v>3.3133948000000003E-2</v>
      </c>
      <c r="F43" s="7">
        <v>0.103669435</v>
      </c>
      <c r="G43" s="7">
        <v>1.1825974E-2</v>
      </c>
      <c r="H43" s="7">
        <v>8.6603098999999997</v>
      </c>
      <c r="I43" s="7">
        <v>0.33111454000000001</v>
      </c>
      <c r="J43" s="7">
        <v>0.914175497</v>
      </c>
      <c r="K43" s="7">
        <v>2.3175537999999999E-2</v>
      </c>
    </row>
    <row r="44" spans="1:11" x14ac:dyDescent="0.25">
      <c r="A44" s="7">
        <v>43</v>
      </c>
      <c r="B44" s="7"/>
      <c r="C44" s="7">
        <v>3</v>
      </c>
      <c r="D44" s="7">
        <v>4.0917072000000001</v>
      </c>
      <c r="E44" s="7">
        <v>2.1709391000000001E-2</v>
      </c>
      <c r="F44" s="7">
        <v>0.65897108800000004</v>
      </c>
      <c r="G44" s="7">
        <v>2.3655015000000001E-2</v>
      </c>
      <c r="H44" s="7">
        <v>55.597655600000003</v>
      </c>
      <c r="I44" s="7">
        <v>1.8421280099999999</v>
      </c>
      <c r="J44" s="7">
        <v>7.8734481289999998</v>
      </c>
      <c r="K44" s="7">
        <v>2.733797E-2</v>
      </c>
    </row>
    <row r="45" spans="1:11" x14ac:dyDescent="0.25">
      <c r="A45" s="7">
        <v>44</v>
      </c>
      <c r="B45" s="7"/>
      <c r="C45" s="7">
        <v>3</v>
      </c>
      <c r="D45" s="7">
        <v>3.8217177000000002</v>
      </c>
      <c r="E45" s="7">
        <v>0.46159356800000001</v>
      </c>
      <c r="F45" s="7">
        <v>0.145989691</v>
      </c>
      <c r="G45" s="7">
        <v>0.17979226000000001</v>
      </c>
      <c r="H45" s="7">
        <v>15.9464997</v>
      </c>
      <c r="I45" s="7">
        <v>1.8891966099999999</v>
      </c>
      <c r="J45" s="7">
        <v>1.3588980349999999</v>
      </c>
      <c r="K45" s="7">
        <v>0.117957675</v>
      </c>
    </row>
    <row r="46" spans="1:11" x14ac:dyDescent="0.25">
      <c r="A46" s="7">
        <v>45</v>
      </c>
      <c r="B46" s="7"/>
      <c r="C46" s="7">
        <v>3</v>
      </c>
      <c r="D46" s="7">
        <v>4.4415766000000003</v>
      </c>
      <c r="E46" s="7">
        <v>0.44551693199999998</v>
      </c>
      <c r="F46" s="7">
        <v>0.41011218100000002</v>
      </c>
      <c r="G46" s="7">
        <v>0.15815533500000001</v>
      </c>
      <c r="H46" s="7">
        <v>13.243721000000001</v>
      </c>
      <c r="I46" s="7">
        <v>1.8017154200000001</v>
      </c>
      <c r="J46" s="7">
        <v>1.1999433129999999</v>
      </c>
      <c r="K46" s="7">
        <v>0.19829460700000001</v>
      </c>
    </row>
    <row r="47" spans="1:11" x14ac:dyDescent="0.25">
      <c r="A47" s="7">
        <v>46</v>
      </c>
      <c r="B47" s="7"/>
      <c r="C47" s="7">
        <v>3</v>
      </c>
      <c r="D47" s="7">
        <v>5.4815111999999999</v>
      </c>
      <c r="E47" s="7">
        <v>7.5072369999999999E-2</v>
      </c>
      <c r="F47" s="7">
        <v>0.37986640599999999</v>
      </c>
      <c r="G47" s="7">
        <v>2.7332159000000002E-2</v>
      </c>
      <c r="H47" s="7">
        <v>19.590705</v>
      </c>
      <c r="I47" s="7">
        <v>0.23899155999999999</v>
      </c>
      <c r="J47" s="7">
        <v>2.5421600670000002</v>
      </c>
      <c r="K47" s="7">
        <v>9.3970102999999999E-2</v>
      </c>
    </row>
    <row r="48" spans="1:11" x14ac:dyDescent="0.25">
      <c r="A48" s="7">
        <v>47</v>
      </c>
      <c r="B48" s="7"/>
      <c r="C48" s="7">
        <v>3</v>
      </c>
      <c r="D48" s="7">
        <v>6.3869217000000003</v>
      </c>
      <c r="E48" s="7">
        <v>1.702212654</v>
      </c>
      <c r="F48" s="7">
        <v>0.27871050400000003</v>
      </c>
      <c r="G48" s="7">
        <v>0.124946592</v>
      </c>
      <c r="H48" s="7">
        <v>5.8568932</v>
      </c>
      <c r="I48" s="7">
        <v>1.6019230099999999</v>
      </c>
      <c r="J48" s="7">
        <v>0.92432934300000003</v>
      </c>
      <c r="K48" s="7">
        <v>4.3095407000000002E-2</v>
      </c>
    </row>
    <row r="49" spans="1:11" x14ac:dyDescent="0.25">
      <c r="A49" s="7">
        <v>48</v>
      </c>
      <c r="B49" s="7"/>
      <c r="C49" s="7">
        <v>3</v>
      </c>
      <c r="D49" s="7">
        <v>4.4919088</v>
      </c>
      <c r="E49" s="7">
        <v>7.6988733000000004E-2</v>
      </c>
      <c r="F49" s="7">
        <v>5.8153780000000004E-3</v>
      </c>
      <c r="G49" s="7">
        <v>1.463979E-2</v>
      </c>
      <c r="H49" s="7">
        <v>4.7947195999999996</v>
      </c>
      <c r="I49" s="7">
        <v>9.9819870000000005E-2</v>
      </c>
      <c r="J49" s="7">
        <v>0.41695206000000001</v>
      </c>
      <c r="K49" s="7">
        <v>2.7741640000000001E-2</v>
      </c>
    </row>
    <row r="50" spans="1:11" x14ac:dyDescent="0.25">
      <c r="A50" s="7">
        <v>49</v>
      </c>
      <c r="B50" s="7"/>
      <c r="C50" s="7">
        <v>3</v>
      </c>
      <c r="D50" s="7">
        <v>6.7570715999999997</v>
      </c>
      <c r="E50" s="7">
        <v>0.16019049499999999</v>
      </c>
      <c r="F50" s="7">
        <v>2.2346346E-2</v>
      </c>
      <c r="G50" s="7">
        <v>1.9143295000000001E-2</v>
      </c>
      <c r="H50" s="7">
        <v>29.275307300000001</v>
      </c>
      <c r="I50" s="7">
        <v>2.4298243500000001</v>
      </c>
      <c r="J50" s="7">
        <v>2.822557089</v>
      </c>
      <c r="K50" s="7">
        <v>0.64152292300000002</v>
      </c>
    </row>
    <row r="51" spans="1:11" x14ac:dyDescent="0.25">
      <c r="A51" s="7">
        <v>50</v>
      </c>
      <c r="B51" s="7"/>
      <c r="C51" s="7">
        <v>3</v>
      </c>
      <c r="D51" s="7">
        <v>7.7615100999999997</v>
      </c>
      <c r="E51" s="7">
        <v>7.7017529000000001E-2</v>
      </c>
      <c r="F51" s="7">
        <v>0.42082270399999999</v>
      </c>
      <c r="G51" s="7">
        <v>1.8645286E-2</v>
      </c>
      <c r="H51" s="7">
        <v>4.6527688999999999</v>
      </c>
      <c r="I51" s="7">
        <v>0.47219826999999998</v>
      </c>
      <c r="J51" s="7">
        <v>0.27271471000000003</v>
      </c>
      <c r="K51" s="7">
        <v>1.5445191E-2</v>
      </c>
    </row>
    <row r="52" spans="1:11" x14ac:dyDescent="0.25">
      <c r="A52" s="7">
        <v>51</v>
      </c>
      <c r="B52" s="7"/>
      <c r="C52" s="7">
        <v>3</v>
      </c>
      <c r="D52" s="7">
        <v>5.6235526</v>
      </c>
      <c r="E52" s="7">
        <v>0.185372378</v>
      </c>
      <c r="F52" s="7">
        <v>-7.2686851999999996E-2</v>
      </c>
      <c r="G52" s="7">
        <v>2.5683377E-2</v>
      </c>
      <c r="H52" s="7">
        <v>2.2869611999999999</v>
      </c>
      <c r="I52" s="7">
        <v>6.154602E-2</v>
      </c>
      <c r="J52" s="7">
        <v>0.17813273399999999</v>
      </c>
      <c r="K52" s="7">
        <v>1.6115676999999998E-2</v>
      </c>
    </row>
    <row r="53" spans="1:11" x14ac:dyDescent="0.25">
      <c r="A53" s="7">
        <v>52</v>
      </c>
      <c r="B53" s="7"/>
      <c r="C53" s="7">
        <v>3</v>
      </c>
      <c r="D53" s="7">
        <v>7.6498701000000002</v>
      </c>
      <c r="E53" s="7">
        <v>0.28624640800000001</v>
      </c>
      <c r="F53" s="7">
        <v>0.27023863999999997</v>
      </c>
      <c r="G53" s="7">
        <v>5.2352513000000003E-2</v>
      </c>
      <c r="H53" s="7">
        <v>44.4711651</v>
      </c>
      <c r="I53" s="7">
        <v>1.0524946100000001</v>
      </c>
      <c r="J53" s="7">
        <v>7.0407272220000001</v>
      </c>
      <c r="K53" s="7">
        <v>0.26331010700000002</v>
      </c>
    </row>
    <row r="54" spans="1:11" x14ac:dyDescent="0.25">
      <c r="A54" s="7">
        <v>53</v>
      </c>
      <c r="B54" s="7"/>
      <c r="C54" s="7">
        <v>3</v>
      </c>
      <c r="D54" s="7">
        <v>5.0015894000000003</v>
      </c>
      <c r="E54" s="7">
        <v>0.20449669400000001</v>
      </c>
      <c r="F54" s="7">
        <v>0.44045493200000002</v>
      </c>
      <c r="G54" s="7">
        <v>3.3659285999999997E-2</v>
      </c>
      <c r="H54" s="7">
        <v>22.845445399999999</v>
      </c>
      <c r="I54" s="7">
        <v>0.69558257000000001</v>
      </c>
      <c r="J54" s="7">
        <v>3.54360119</v>
      </c>
      <c r="K54" s="7">
        <v>3.5422499000000003E-2</v>
      </c>
    </row>
    <row r="55" spans="1:11" x14ac:dyDescent="0.25">
      <c r="A55" s="7">
        <v>54</v>
      </c>
      <c r="B55" s="7"/>
      <c r="C55" s="7">
        <v>3</v>
      </c>
      <c r="D55" s="7">
        <v>7.6763564000000004</v>
      </c>
      <c r="E55" s="7">
        <v>1.4858434149999999</v>
      </c>
      <c r="F55" s="7">
        <v>8.5555012999999999E-2</v>
      </c>
      <c r="G55" s="7">
        <v>4.2829249E-2</v>
      </c>
      <c r="H55" s="7">
        <v>16.586973400000002</v>
      </c>
      <c r="I55" s="7">
        <v>1.91763868</v>
      </c>
      <c r="J55" s="7">
        <v>1.9556791099999999</v>
      </c>
      <c r="K55" s="7">
        <v>5.1130782999999999E-2</v>
      </c>
    </row>
    <row r="56" spans="1:11" x14ac:dyDescent="0.25">
      <c r="A56" s="7">
        <v>55</v>
      </c>
      <c r="B56" s="7"/>
      <c r="C56" s="7">
        <v>3</v>
      </c>
      <c r="D56" s="7">
        <v>27.4240888</v>
      </c>
      <c r="E56" s="7">
        <v>1.2836732E-2</v>
      </c>
      <c r="F56" s="7">
        <v>1.0322282330000001</v>
      </c>
      <c r="G56" s="7">
        <v>7.6823739000000002E-2</v>
      </c>
      <c r="H56" s="7">
        <v>90.151405100000005</v>
      </c>
      <c r="I56" s="7">
        <v>2.2319446100000002</v>
      </c>
      <c r="J56" s="7">
        <v>11.189445373</v>
      </c>
      <c r="K56" s="7">
        <v>0.17035523999999999</v>
      </c>
    </row>
    <row r="57" spans="1:11" x14ac:dyDescent="0.25">
      <c r="A57" s="7">
        <v>56</v>
      </c>
      <c r="B57" s="7"/>
      <c r="C57" s="7">
        <v>3</v>
      </c>
      <c r="D57" s="7">
        <v>9.4336936999999992</v>
      </c>
      <c r="E57" s="7">
        <v>0.20698309600000001</v>
      </c>
      <c r="F57" s="7">
        <v>0.63210190300000002</v>
      </c>
      <c r="G57" s="7">
        <v>3.1922529999999998E-2</v>
      </c>
      <c r="H57" s="7">
        <v>13.914653299999999</v>
      </c>
      <c r="I57" s="7">
        <v>0.80078415000000003</v>
      </c>
      <c r="J57" s="7">
        <v>2.2270654159999999</v>
      </c>
      <c r="K57" s="7">
        <v>9.5348479E-2</v>
      </c>
    </row>
    <row r="58" spans="1:11" x14ac:dyDescent="0.25">
      <c r="A58" s="7">
        <v>57</v>
      </c>
      <c r="B58" s="7"/>
      <c r="C58" s="7">
        <v>3</v>
      </c>
      <c r="D58" s="7">
        <v>5.3345554999999996</v>
      </c>
      <c r="E58" s="7">
        <v>0.28576359600000001</v>
      </c>
      <c r="F58" s="7">
        <v>0.31611950500000002</v>
      </c>
      <c r="G58" s="7">
        <v>2.7984674000000001E-2</v>
      </c>
      <c r="H58" s="7">
        <v>2.0813334000000001</v>
      </c>
      <c r="I58" s="7">
        <v>0.40041537999999999</v>
      </c>
      <c r="J58" s="7">
        <v>0.34593501700000001</v>
      </c>
      <c r="K58" s="7">
        <v>3.6476339999999999E-3</v>
      </c>
    </row>
    <row r="59" spans="1:11" x14ac:dyDescent="0.25">
      <c r="A59" s="7">
        <v>58</v>
      </c>
      <c r="B59" s="7"/>
      <c r="C59" s="7">
        <v>3</v>
      </c>
      <c r="D59" s="7">
        <v>25.3089519</v>
      </c>
      <c r="E59" s="7">
        <v>0.650786737</v>
      </c>
      <c r="F59" s="7">
        <v>2.406832069</v>
      </c>
      <c r="G59" s="7">
        <v>0.14399819899999999</v>
      </c>
      <c r="H59" s="7">
        <v>67.668926200000001</v>
      </c>
      <c r="I59" s="7">
        <v>2.9985698599999999</v>
      </c>
      <c r="J59" s="7">
        <v>6.4140049389999998</v>
      </c>
      <c r="K59" s="7">
        <v>0.21245412699999999</v>
      </c>
    </row>
    <row r="60" spans="1:11" x14ac:dyDescent="0.25">
      <c r="A60" s="7">
        <v>59</v>
      </c>
      <c r="B60" s="7"/>
      <c r="C60" s="7">
        <v>3</v>
      </c>
      <c r="D60" s="7">
        <v>18.689726100000001</v>
      </c>
      <c r="E60" s="7">
        <v>0.25267278599999998</v>
      </c>
      <c r="F60" s="7">
        <v>1.3010931429999999</v>
      </c>
      <c r="G60" s="7">
        <v>3.7625998000000001E-2</v>
      </c>
      <c r="H60" s="7">
        <v>39.762233000000002</v>
      </c>
      <c r="I60" s="7">
        <v>0.2090322</v>
      </c>
      <c r="J60" s="7">
        <v>3.8971534879999998</v>
      </c>
      <c r="K60" s="7">
        <v>7.3326997000000005E-2</v>
      </c>
    </row>
    <row r="61" spans="1:11" x14ac:dyDescent="0.25">
      <c r="A61" s="7">
        <v>60</v>
      </c>
      <c r="B61" s="7"/>
      <c r="C61" s="7">
        <v>3</v>
      </c>
      <c r="D61" s="7">
        <v>11.847593699999999</v>
      </c>
      <c r="E61" s="7">
        <v>0.27160452800000001</v>
      </c>
      <c r="F61" s="7">
        <v>0.69196765599999999</v>
      </c>
      <c r="G61" s="7">
        <v>1.0744184E-2</v>
      </c>
      <c r="H61" s="7">
        <v>17.450707399999999</v>
      </c>
      <c r="I61" s="7">
        <v>4.07739064</v>
      </c>
      <c r="J61" s="7">
        <v>1.7772026519999999</v>
      </c>
      <c r="K61" s="7">
        <v>0.21048947500000001</v>
      </c>
    </row>
    <row r="62" spans="1:11" x14ac:dyDescent="0.25">
      <c r="A62" s="7">
        <v>61</v>
      </c>
      <c r="B62" s="7"/>
      <c r="C62" s="7">
        <v>3</v>
      </c>
      <c r="D62" s="7">
        <v>18.885677699999999</v>
      </c>
      <c r="E62" s="7">
        <v>0.331251664</v>
      </c>
      <c r="F62" s="7">
        <v>2.087330444</v>
      </c>
      <c r="G62" s="7">
        <v>0.120574747</v>
      </c>
      <c r="H62" s="7">
        <v>66.455714</v>
      </c>
      <c r="I62" s="7">
        <v>0.71456244999999996</v>
      </c>
      <c r="J62" s="7">
        <v>5.7174285190000003</v>
      </c>
      <c r="K62" s="7">
        <v>0.24906782499999999</v>
      </c>
    </row>
    <row r="63" spans="1:11" x14ac:dyDescent="0.25">
      <c r="A63" s="7">
        <v>62</v>
      </c>
      <c r="B63" s="7"/>
      <c r="C63" s="7">
        <v>3</v>
      </c>
      <c r="D63" s="7">
        <v>14.9940699</v>
      </c>
      <c r="E63" s="7">
        <v>0.381055912</v>
      </c>
      <c r="F63" s="7">
        <v>0.88346168400000002</v>
      </c>
      <c r="G63" s="7">
        <v>1.6797960000000001E-2</v>
      </c>
      <c r="H63" s="7">
        <v>27.2403172</v>
      </c>
      <c r="I63" s="7">
        <v>0.24527860000000001</v>
      </c>
      <c r="J63" s="7">
        <v>2.736926371</v>
      </c>
      <c r="K63" s="7">
        <v>4.0579790999999997E-2</v>
      </c>
    </row>
    <row r="64" spans="1:11" x14ac:dyDescent="0.25">
      <c r="A64" s="7">
        <v>63</v>
      </c>
      <c r="B64" s="7"/>
      <c r="C64" s="7">
        <v>3</v>
      </c>
      <c r="D64" s="7">
        <v>7.5460428999999998</v>
      </c>
      <c r="E64" s="7">
        <v>0.291262523</v>
      </c>
      <c r="F64" s="7">
        <v>0.71597576600000001</v>
      </c>
      <c r="G64" s="7">
        <v>1.7651229000000001E-2</v>
      </c>
      <c r="H64" s="7">
        <v>9.2012336000000001</v>
      </c>
      <c r="I64" s="7">
        <v>0.312776</v>
      </c>
      <c r="J64" s="7">
        <v>1.00851403</v>
      </c>
      <c r="K64" s="7">
        <v>3.4201694999999997E-2</v>
      </c>
    </row>
    <row r="65" spans="1:11" x14ac:dyDescent="0.25">
      <c r="A65" s="7">
        <v>64</v>
      </c>
      <c r="B65" s="7"/>
      <c r="C65" s="7">
        <v>3</v>
      </c>
      <c r="D65" s="7">
        <v>7.4030554999999998</v>
      </c>
      <c r="E65" s="7">
        <v>0.28594766700000002</v>
      </c>
      <c r="F65" s="7">
        <v>0.50870553500000004</v>
      </c>
      <c r="G65" s="7">
        <v>2.4866638999999999E-2</v>
      </c>
      <c r="H65" s="7">
        <v>68.091534699999997</v>
      </c>
      <c r="I65" s="7">
        <v>1.2154199699999999</v>
      </c>
      <c r="J65" s="7">
        <v>7.8808239289999999</v>
      </c>
      <c r="K65" s="7">
        <v>0.11443816900000001</v>
      </c>
    </row>
    <row r="66" spans="1:11" x14ac:dyDescent="0.25">
      <c r="A66" s="7">
        <v>65</v>
      </c>
      <c r="B66" s="7"/>
      <c r="C66" s="7">
        <v>3</v>
      </c>
      <c r="D66" s="7">
        <v>6.4696524999999996</v>
      </c>
      <c r="E66" s="7">
        <v>0.21576566</v>
      </c>
      <c r="F66" s="7">
        <v>0.52472363899999996</v>
      </c>
      <c r="G66" s="7">
        <v>5.6076424E-2</v>
      </c>
      <c r="H66" s="7">
        <v>57.424988499999998</v>
      </c>
      <c r="I66" s="7">
        <v>1.8663645200000001</v>
      </c>
      <c r="J66" s="7">
        <v>7.6611819729999997</v>
      </c>
      <c r="K66" s="7">
        <v>0.203839511</v>
      </c>
    </row>
    <row r="67" spans="1:11" x14ac:dyDescent="0.25">
      <c r="A67" s="7">
        <v>66</v>
      </c>
      <c r="B67" s="7"/>
      <c r="C67" s="7">
        <v>3</v>
      </c>
      <c r="D67" s="7">
        <v>7.0306715999999998</v>
      </c>
      <c r="E67" s="7">
        <v>0.20557642400000001</v>
      </c>
      <c r="F67" s="7">
        <v>0.555559099</v>
      </c>
      <c r="G67" s="7">
        <v>1.9769314E-2</v>
      </c>
      <c r="H67" s="7">
        <v>38.179100400000003</v>
      </c>
      <c r="I67" s="7">
        <v>0.90845801000000004</v>
      </c>
      <c r="J67" s="7">
        <v>3.9544323979999998</v>
      </c>
      <c r="K67" s="7">
        <v>8.5480517000000006E-2</v>
      </c>
    </row>
    <row r="68" spans="1:11" x14ac:dyDescent="0.25">
      <c r="A68" s="7">
        <v>67</v>
      </c>
      <c r="B68" s="7"/>
      <c r="C68" s="7">
        <v>3</v>
      </c>
      <c r="D68" s="7">
        <v>8.0687283999999995</v>
      </c>
      <c r="E68" s="7">
        <v>0.22195446699999999</v>
      </c>
      <c r="F68" s="7">
        <v>0.42179559100000003</v>
      </c>
      <c r="G68" s="7">
        <v>3.3312889999999998E-2</v>
      </c>
      <c r="H68" s="7">
        <v>28.451185599999999</v>
      </c>
      <c r="I68" s="7">
        <v>1.1569533000000001</v>
      </c>
      <c r="J68" s="7">
        <v>3.27542219</v>
      </c>
      <c r="K68" s="7">
        <v>0.124908438</v>
      </c>
    </row>
    <row r="69" spans="1:11" x14ac:dyDescent="0.25">
      <c r="A69" s="7">
        <v>68</v>
      </c>
      <c r="B69" s="7"/>
      <c r="C69" s="7">
        <v>3</v>
      </c>
      <c r="D69" s="7">
        <v>10.3322504</v>
      </c>
      <c r="E69" s="7">
        <v>0.26381580500000001</v>
      </c>
      <c r="F69" s="7">
        <v>0.210490439</v>
      </c>
      <c r="G69" s="7">
        <v>1.2569802999999999E-2</v>
      </c>
      <c r="H69" s="7">
        <v>24.870381299999998</v>
      </c>
      <c r="I69" s="7">
        <v>0.47646880000000003</v>
      </c>
      <c r="J69" s="7">
        <v>2.692929146</v>
      </c>
      <c r="K69" s="7">
        <v>0.12973874699999999</v>
      </c>
    </row>
    <row r="70" spans="1:11" x14ac:dyDescent="0.25">
      <c r="A70" s="7">
        <v>69</v>
      </c>
      <c r="B70" s="7"/>
      <c r="C70" s="7">
        <v>3</v>
      </c>
      <c r="D70" s="7">
        <v>6.7324605000000002</v>
      </c>
      <c r="E70" s="7">
        <v>0.13322801300000001</v>
      </c>
      <c r="F70" s="7">
        <v>0.28694075400000002</v>
      </c>
      <c r="G70" s="7">
        <v>1.8450830000000001E-2</v>
      </c>
      <c r="H70" s="7">
        <v>9.2685568000000007</v>
      </c>
      <c r="I70" s="7">
        <v>0.14006440000000001</v>
      </c>
      <c r="J70" s="7">
        <v>0.78661064199999997</v>
      </c>
      <c r="K70" s="7">
        <v>1.3246928E-2</v>
      </c>
    </row>
    <row r="71" spans="1:11" x14ac:dyDescent="0.25">
      <c r="A71" s="7">
        <v>70</v>
      </c>
      <c r="B71" s="7"/>
      <c r="C71" s="7">
        <v>3</v>
      </c>
      <c r="D71" s="7">
        <v>5.8451135000000001</v>
      </c>
      <c r="E71" s="7">
        <v>6.6728272000000005E-2</v>
      </c>
      <c r="F71" s="7">
        <v>0.64394383600000005</v>
      </c>
      <c r="G71" s="7">
        <v>2.0709501000000002E-2</v>
      </c>
      <c r="H71" s="7">
        <v>25.360068500000001</v>
      </c>
      <c r="I71" s="7">
        <v>2.3796444800000001</v>
      </c>
      <c r="J71" s="7">
        <v>1.689910738</v>
      </c>
      <c r="K71" s="7">
        <v>0.12398013300000001</v>
      </c>
    </row>
    <row r="72" spans="1:11" x14ac:dyDescent="0.25">
      <c r="A72" s="7">
        <v>71</v>
      </c>
      <c r="B72" s="7"/>
      <c r="C72" s="7">
        <v>3</v>
      </c>
      <c r="D72" s="7">
        <v>3.2954118000000001</v>
      </c>
      <c r="E72" s="7">
        <v>0.14315111899999999</v>
      </c>
      <c r="F72" s="7">
        <v>0.22659048600000001</v>
      </c>
      <c r="G72" s="7">
        <v>2.9926689999999999E-3</v>
      </c>
      <c r="H72" s="7">
        <v>7.5280642000000002</v>
      </c>
      <c r="I72" s="7">
        <v>1.20404409</v>
      </c>
      <c r="J72" s="7">
        <v>0.75775980600000004</v>
      </c>
      <c r="K72" s="7">
        <v>4.8439054000000002E-2</v>
      </c>
    </row>
    <row r="73" spans="1:11" x14ac:dyDescent="0.25">
      <c r="A73" s="7">
        <v>72</v>
      </c>
      <c r="B73" s="7"/>
      <c r="C73" s="7">
        <v>3</v>
      </c>
      <c r="D73" s="7">
        <v>3.7964066000000001</v>
      </c>
      <c r="E73" s="7">
        <v>0.11576038499999999</v>
      </c>
      <c r="F73" s="7">
        <v>0.35019220699999998</v>
      </c>
      <c r="G73" s="7">
        <v>2.6988541000000001E-2</v>
      </c>
      <c r="H73" s="7">
        <v>11.557233999999999</v>
      </c>
      <c r="I73" s="7">
        <v>1.2329949</v>
      </c>
      <c r="J73" s="7">
        <v>1.4155101640000001</v>
      </c>
      <c r="K73" s="7">
        <v>4.1572855999999998E-2</v>
      </c>
    </row>
    <row r="74" spans="1:11" x14ac:dyDescent="0.25">
      <c r="A74" s="7">
        <v>73</v>
      </c>
      <c r="B74" s="7"/>
      <c r="C74" s="7">
        <v>3</v>
      </c>
      <c r="D74" s="7">
        <v>3.3325309999999999</v>
      </c>
      <c r="E74" s="7">
        <v>4.7784898999999999E-2</v>
      </c>
      <c r="F74" s="7">
        <v>0.13926896</v>
      </c>
      <c r="G74" s="7">
        <v>0</v>
      </c>
      <c r="H74" s="7">
        <v>3.5786663999999999</v>
      </c>
      <c r="I74" s="7">
        <v>0.10701202999999999</v>
      </c>
      <c r="J74" s="7">
        <v>0.427596429</v>
      </c>
      <c r="K74" s="7">
        <v>3.7223318999999998E-2</v>
      </c>
    </row>
    <row r="75" spans="1:11" x14ac:dyDescent="0.25">
      <c r="A75" s="7">
        <v>74</v>
      </c>
      <c r="B75" s="7"/>
      <c r="C75" s="7">
        <v>3</v>
      </c>
      <c r="D75" s="7">
        <v>3.0069881000000001</v>
      </c>
      <c r="E75" s="7">
        <v>7.7203738999999993E-2</v>
      </c>
      <c r="F75" s="7">
        <v>0.236545478</v>
      </c>
      <c r="G75" s="7">
        <v>4.9553429000000003E-2</v>
      </c>
      <c r="H75" s="7">
        <v>5.2497249999999998</v>
      </c>
      <c r="I75" s="7">
        <v>0.45493172999999998</v>
      </c>
      <c r="J75" s="7">
        <v>0.58090630700000001</v>
      </c>
      <c r="K75" s="7">
        <v>9.9696240000000005E-2</v>
      </c>
    </row>
    <row r="76" spans="1:11" x14ac:dyDescent="0.25">
      <c r="A76" s="7">
        <v>75</v>
      </c>
      <c r="B76" s="7"/>
      <c r="C76" s="7">
        <v>3</v>
      </c>
      <c r="D76" s="7">
        <v>8.3786667000000001</v>
      </c>
      <c r="E76" s="7">
        <v>0.316176287</v>
      </c>
      <c r="F76" s="7">
        <v>0.94316531100000001</v>
      </c>
      <c r="G76" s="7">
        <v>6.1553189000000001E-2</v>
      </c>
      <c r="H76" s="7">
        <v>28.642444399999999</v>
      </c>
      <c r="I76" s="7">
        <v>1.56645949</v>
      </c>
      <c r="J76" s="7">
        <v>4.9074786929999998</v>
      </c>
      <c r="K76" s="7">
        <v>0.24336822699999999</v>
      </c>
    </row>
    <row r="77" spans="1:11" x14ac:dyDescent="0.25">
      <c r="A77" s="7">
        <v>76</v>
      </c>
      <c r="B77" s="7"/>
      <c r="C77" s="7">
        <v>3</v>
      </c>
      <c r="D77" s="7">
        <v>4.450259</v>
      </c>
      <c r="E77" s="7">
        <v>1.9091180240000001</v>
      </c>
      <c r="F77" s="7">
        <v>0.40008470200000001</v>
      </c>
      <c r="G77" s="7">
        <v>0.13157577400000001</v>
      </c>
      <c r="H77" s="7">
        <v>9.3660443999999998</v>
      </c>
      <c r="I77" s="7">
        <v>1.72441852</v>
      </c>
      <c r="J77" s="7">
        <v>0.86020979900000005</v>
      </c>
      <c r="K77" s="7">
        <v>7.6518534999999999E-2</v>
      </c>
    </row>
    <row r="78" spans="1:11" x14ac:dyDescent="0.25">
      <c r="A78" s="7">
        <v>77</v>
      </c>
      <c r="B78" s="7"/>
      <c r="C78" s="7">
        <v>3</v>
      </c>
      <c r="D78" s="7">
        <v>6.2416672000000002</v>
      </c>
      <c r="E78" s="7">
        <v>6.5554943000000004E-2</v>
      </c>
      <c r="F78" s="7">
        <v>0.4063233</v>
      </c>
      <c r="G78" s="7">
        <v>2.9521124999999999E-2</v>
      </c>
      <c r="H78" s="7">
        <v>2.8752445999999998</v>
      </c>
      <c r="I78" s="7">
        <v>0.25419576999999999</v>
      </c>
      <c r="J78" s="7">
        <v>0.23048605599999999</v>
      </c>
      <c r="K78" s="7">
        <v>3.7645878000000001E-2</v>
      </c>
    </row>
    <row r="79" spans="1:11" x14ac:dyDescent="0.25">
      <c r="A79" s="7">
        <v>78</v>
      </c>
      <c r="B79" s="7"/>
      <c r="C79" s="7">
        <v>3</v>
      </c>
      <c r="D79" s="7">
        <v>16.346408100000001</v>
      </c>
      <c r="E79" s="7">
        <v>0.23055757900000001</v>
      </c>
      <c r="F79" s="7">
        <v>3.7141647120000001</v>
      </c>
      <c r="G79" s="7">
        <v>1.7171328E-2</v>
      </c>
      <c r="H79" s="7">
        <v>51.595321599999998</v>
      </c>
      <c r="I79" s="7">
        <v>4.1046119900000004</v>
      </c>
      <c r="J79" s="7">
        <v>6.1620406550000002</v>
      </c>
      <c r="K79" s="7">
        <v>0.41608740100000002</v>
      </c>
    </row>
    <row r="80" spans="1:11" x14ac:dyDescent="0.25">
      <c r="A80" s="7">
        <v>79</v>
      </c>
      <c r="B80" s="7"/>
      <c r="C80" s="7">
        <v>3</v>
      </c>
      <c r="D80" s="7">
        <v>3.0729267</v>
      </c>
      <c r="E80" s="7">
        <v>1.3040098E-2</v>
      </c>
      <c r="F80" s="7">
        <v>0.27240102700000002</v>
      </c>
      <c r="G80" s="7">
        <v>7.4713130000000003E-3</v>
      </c>
      <c r="H80" s="7">
        <v>22.1447559</v>
      </c>
      <c r="I80" s="7">
        <v>0.26074162000000001</v>
      </c>
      <c r="J80" s="7">
        <v>1.560213254</v>
      </c>
      <c r="K80" s="7">
        <v>6.8236030000000003E-2</v>
      </c>
    </row>
    <row r="81" spans="1:11" x14ac:dyDescent="0.25">
      <c r="A81" s="7">
        <v>80</v>
      </c>
      <c r="B81" s="7"/>
      <c r="C81" s="7">
        <v>3</v>
      </c>
      <c r="D81" s="7">
        <v>4.8468387000000002</v>
      </c>
      <c r="E81" s="7">
        <v>0.60012354999999995</v>
      </c>
      <c r="F81" s="7">
        <v>7.0350701000000002E-2</v>
      </c>
      <c r="G81" s="7">
        <v>4.4008361000000003E-2</v>
      </c>
      <c r="H81" s="7">
        <v>8.7747097000000007</v>
      </c>
      <c r="I81" s="7">
        <v>0.87923580999999995</v>
      </c>
      <c r="J81" s="7">
        <v>0.75931683999999999</v>
      </c>
      <c r="K81" s="7">
        <v>0.113217279</v>
      </c>
    </row>
    <row r="82" spans="1:11" x14ac:dyDescent="0.25">
      <c r="A82" s="7">
        <v>81</v>
      </c>
      <c r="B82" s="7"/>
      <c r="C82" s="7">
        <v>3</v>
      </c>
      <c r="D82" s="7">
        <v>3.3493333000000001</v>
      </c>
      <c r="E82" s="7">
        <v>1.4224392000000001E-2</v>
      </c>
      <c r="F82" s="7">
        <v>0.45427803500000002</v>
      </c>
      <c r="G82" s="7">
        <v>2.0562489999999999E-2</v>
      </c>
      <c r="H82" s="7">
        <v>2.2935555999999999</v>
      </c>
      <c r="I82" s="7">
        <v>6.3733319999999996E-2</v>
      </c>
      <c r="J82" s="7">
        <v>0.17050406800000001</v>
      </c>
      <c r="K82" s="7">
        <v>5.8810621E-2</v>
      </c>
    </row>
    <row r="83" spans="1:11" x14ac:dyDescent="0.25">
      <c r="A83" s="7">
        <v>82</v>
      </c>
      <c r="B83" s="7"/>
      <c r="C83" s="7">
        <v>3</v>
      </c>
      <c r="D83" s="7">
        <v>2.0237194000000001</v>
      </c>
      <c r="E83" s="7">
        <v>1.8009925999999999E-2</v>
      </c>
      <c r="F83" s="7">
        <v>7.6459482999999995E-2</v>
      </c>
      <c r="G83" s="7">
        <v>0</v>
      </c>
      <c r="H83" s="7">
        <v>4.5951348999999997</v>
      </c>
      <c r="I83" s="7">
        <v>1.79657964</v>
      </c>
      <c r="J83" s="7">
        <v>0.27572046300000003</v>
      </c>
      <c r="K83" s="7">
        <v>8.5732586999999999E-2</v>
      </c>
    </row>
    <row r="84" spans="1:11" x14ac:dyDescent="0.25">
      <c r="A84" s="7">
        <v>83</v>
      </c>
      <c r="B84" s="7"/>
      <c r="C84" s="7">
        <v>3</v>
      </c>
      <c r="D84" s="7">
        <v>6.8470000000000004</v>
      </c>
      <c r="E84" s="7">
        <v>0.118424378</v>
      </c>
      <c r="F84" s="7">
        <v>1.3775905479999999</v>
      </c>
      <c r="G84" s="7">
        <v>4.0898940000000002E-2</v>
      </c>
      <c r="H84" s="7">
        <v>0.84288890000000005</v>
      </c>
      <c r="I84" s="7">
        <v>0.39089927000000002</v>
      </c>
      <c r="J84" s="7">
        <v>8.0379624999999996E-2</v>
      </c>
      <c r="K84" s="7">
        <v>2.4514784000000001E-2</v>
      </c>
    </row>
    <row r="85" spans="1:11" x14ac:dyDescent="0.25">
      <c r="A85" s="7">
        <v>84</v>
      </c>
      <c r="B85" s="7"/>
      <c r="C85" s="7">
        <v>3</v>
      </c>
      <c r="D85" s="7">
        <v>3.5082135000000001</v>
      </c>
      <c r="E85" s="7">
        <v>0.199482618</v>
      </c>
      <c r="F85" s="7">
        <v>0.65565902600000003</v>
      </c>
      <c r="G85" s="7">
        <v>0.16635188200000001</v>
      </c>
      <c r="H85" s="7">
        <v>3.3974505000000002</v>
      </c>
      <c r="I85" s="7">
        <v>6.6834130000000005E-2</v>
      </c>
      <c r="J85" s="7">
        <v>0.11476587000000001</v>
      </c>
      <c r="K85" s="7">
        <v>0.17001344700000001</v>
      </c>
    </row>
    <row r="86" spans="1:11" x14ac:dyDescent="0.25">
      <c r="A86" s="7">
        <v>85</v>
      </c>
      <c r="B86" s="7"/>
      <c r="C86" s="7">
        <v>3</v>
      </c>
      <c r="D86" s="7">
        <v>2.7534242999999998</v>
      </c>
      <c r="E86" s="7">
        <v>4.056241E-2</v>
      </c>
      <c r="F86" s="7">
        <v>0.769970029</v>
      </c>
      <c r="G86" s="7">
        <v>2.7363097999999999E-2</v>
      </c>
      <c r="H86" s="7">
        <v>1.9403002</v>
      </c>
      <c r="I86" s="7">
        <v>6.3538739999999996E-2</v>
      </c>
      <c r="J86" s="7">
        <v>0.161193641</v>
      </c>
      <c r="K86" s="7">
        <v>2.6547078000000002E-2</v>
      </c>
    </row>
    <row r="87" spans="1:11" x14ac:dyDescent="0.25">
      <c r="A87" s="7">
        <v>86</v>
      </c>
      <c r="B87" s="7"/>
      <c r="C87" s="7">
        <v>3</v>
      </c>
      <c r="D87" s="7">
        <v>10.915555599999999</v>
      </c>
      <c r="E87" s="7">
        <v>0.65229319500000005</v>
      </c>
      <c r="F87" s="7">
        <v>1.3179110970000001</v>
      </c>
      <c r="G87" s="7">
        <v>1.8002431999999999E-2</v>
      </c>
      <c r="H87" s="7">
        <v>46.934444399999997</v>
      </c>
      <c r="I87" s="7">
        <v>0.35707315000000001</v>
      </c>
      <c r="J87" s="7">
        <v>3.525445479</v>
      </c>
      <c r="K87" s="7">
        <v>8.7883533999999999E-2</v>
      </c>
    </row>
    <row r="88" spans="1:11" x14ac:dyDescent="0.25">
      <c r="A88" s="7">
        <v>87</v>
      </c>
      <c r="B88" s="7"/>
      <c r="C88" s="7">
        <v>3</v>
      </c>
      <c r="D88" s="7">
        <v>4.2125573999999997</v>
      </c>
      <c r="E88" s="7">
        <v>6.7403587000000001E-2</v>
      </c>
      <c r="F88" s="7">
        <v>0.36525931699999997</v>
      </c>
      <c r="G88" s="7">
        <v>4.2152732999999998E-2</v>
      </c>
      <c r="H88" s="7">
        <v>12.014192899999999</v>
      </c>
      <c r="I88" s="7">
        <v>0.70215737</v>
      </c>
      <c r="J88" s="7">
        <v>0.81346103700000005</v>
      </c>
      <c r="K88" s="7">
        <v>7.4780984999999994E-2</v>
      </c>
    </row>
    <row r="89" spans="1:11" x14ac:dyDescent="0.25">
      <c r="A89" s="7">
        <v>88</v>
      </c>
      <c r="B89" s="7"/>
      <c r="C89" s="7">
        <v>3</v>
      </c>
      <c r="D89" s="7">
        <v>4.0301888000000003</v>
      </c>
      <c r="E89" s="7">
        <v>0.184064479</v>
      </c>
      <c r="F89" s="7">
        <v>0.28633580199999997</v>
      </c>
      <c r="G89" s="7">
        <v>2.5821887000000002E-2</v>
      </c>
      <c r="H89" s="7">
        <v>11.6513002</v>
      </c>
      <c r="I89" s="7">
        <v>0.36692644000000002</v>
      </c>
      <c r="J89" s="7">
        <v>0.69496381500000004</v>
      </c>
      <c r="K89" s="7">
        <v>3.4668735999999999E-2</v>
      </c>
    </row>
    <row r="90" spans="1:11" x14ac:dyDescent="0.25">
      <c r="A90" s="7">
        <v>89</v>
      </c>
      <c r="B90" s="7"/>
      <c r="C90" s="7">
        <v>3</v>
      </c>
      <c r="D90" s="7">
        <v>25.026322400000002</v>
      </c>
      <c r="E90" s="7">
        <v>0.31585960000000002</v>
      </c>
      <c r="F90" s="7">
        <v>3.103182383</v>
      </c>
      <c r="G90" s="7">
        <v>2.3330469E-2</v>
      </c>
      <c r="H90" s="7">
        <v>5.2566417000000003</v>
      </c>
      <c r="I90" s="7">
        <v>3.0753830400000002</v>
      </c>
      <c r="J90" s="7">
        <v>0.31490020099999999</v>
      </c>
      <c r="K90" s="7">
        <v>0.19709206000000001</v>
      </c>
    </row>
    <row r="91" spans="1:11" x14ac:dyDescent="0.25">
      <c r="A91" s="7">
        <v>90</v>
      </c>
      <c r="B91" s="7"/>
      <c r="C91" s="7">
        <v>3</v>
      </c>
      <c r="D91" s="7">
        <v>5.5362222000000001</v>
      </c>
      <c r="E91" s="7">
        <v>5.4133695000000003E-2</v>
      </c>
      <c r="F91" s="7">
        <v>0.79854251300000001</v>
      </c>
      <c r="G91" s="7">
        <v>3.7814887999999998E-2</v>
      </c>
      <c r="H91" s="7">
        <v>7.5593333999999999</v>
      </c>
      <c r="I91" s="7">
        <v>0.18566286000000001</v>
      </c>
      <c r="J91" s="7">
        <v>0.90770869799999998</v>
      </c>
      <c r="K91" s="7">
        <v>3.1955374000000002E-2</v>
      </c>
    </row>
    <row r="92" spans="1:11" x14ac:dyDescent="0.25">
      <c r="A92" s="7">
        <v>91</v>
      </c>
      <c r="B92" s="7"/>
      <c r="C92" s="7">
        <v>3</v>
      </c>
      <c r="D92" s="7">
        <v>4.1491549000000001</v>
      </c>
      <c r="E92" s="7">
        <v>0.15341907099999999</v>
      </c>
      <c r="F92" s="7">
        <v>0.68930805299999998</v>
      </c>
      <c r="G92" s="7">
        <v>1.7510258000000001E-2</v>
      </c>
      <c r="H92" s="7">
        <v>3.6535964999999999</v>
      </c>
      <c r="I92" s="7">
        <v>0.12829835000000001</v>
      </c>
      <c r="J92" s="7">
        <v>0.38161324000000002</v>
      </c>
      <c r="K92" s="7">
        <v>3.3249133E-2</v>
      </c>
    </row>
    <row r="93" spans="1:11" x14ac:dyDescent="0.25">
      <c r="A93" s="7">
        <v>92</v>
      </c>
      <c r="B93" s="7"/>
      <c r="C93" s="7">
        <v>3</v>
      </c>
      <c r="D93" s="7">
        <v>19.825935999999999</v>
      </c>
      <c r="E93" s="7">
        <v>0.584398003</v>
      </c>
      <c r="F93" s="7">
        <v>1.7069315359999999</v>
      </c>
      <c r="G93" s="7">
        <v>7.8799274000000002E-2</v>
      </c>
      <c r="H93" s="7">
        <v>54.329236399999999</v>
      </c>
      <c r="I93" s="7">
        <v>7.5189678899999999</v>
      </c>
      <c r="J93" s="7">
        <v>3.5009641139999998</v>
      </c>
      <c r="K93" s="7">
        <v>0.49832502200000001</v>
      </c>
    </row>
    <row r="94" spans="1:11" x14ac:dyDescent="0.25">
      <c r="A94" s="7">
        <v>93</v>
      </c>
      <c r="B94" s="7"/>
      <c r="C94" s="7">
        <v>3</v>
      </c>
      <c r="D94" s="7">
        <v>3.7290000000000001</v>
      </c>
      <c r="E94" s="7">
        <v>8.8965420000000003E-3</v>
      </c>
      <c r="F94" s="7">
        <v>0.34618923099999999</v>
      </c>
      <c r="G94" s="7">
        <v>1.4885204000000001E-2</v>
      </c>
      <c r="H94" s="7">
        <v>20.302111100000001</v>
      </c>
      <c r="I94" s="7">
        <v>1.7071512200000001</v>
      </c>
      <c r="J94" s="7">
        <v>2.23406934</v>
      </c>
      <c r="K94" s="7">
        <v>0.17867709900000001</v>
      </c>
    </row>
    <row r="95" spans="1:11" x14ac:dyDescent="0.25">
      <c r="A95" s="7">
        <v>94</v>
      </c>
      <c r="B95" s="7"/>
      <c r="C95" s="7">
        <v>3</v>
      </c>
      <c r="D95" s="7">
        <v>4.6932222000000001</v>
      </c>
      <c r="E95" s="7">
        <v>0.19384589299999999</v>
      </c>
      <c r="F95" s="7">
        <v>0.29244141099999998</v>
      </c>
      <c r="G95" s="7">
        <v>1.7917254000000001E-2</v>
      </c>
      <c r="H95" s="7">
        <v>19.012333399999999</v>
      </c>
      <c r="I95" s="7">
        <v>0.99618485000000001</v>
      </c>
      <c r="J95" s="7">
        <v>2.2482326160000001</v>
      </c>
      <c r="K95" s="7">
        <v>0.13909173499999999</v>
      </c>
    </row>
    <row r="96" spans="1:11" x14ac:dyDescent="0.25">
      <c r="A96" s="7">
        <v>95</v>
      </c>
      <c r="B96" s="7"/>
      <c r="C96" s="7">
        <v>3</v>
      </c>
      <c r="D96" s="7">
        <v>3.5411111000000002</v>
      </c>
      <c r="E96" s="7">
        <v>2.4904519E-2</v>
      </c>
      <c r="F96" s="7">
        <v>0.60547404599999999</v>
      </c>
      <c r="G96" s="7">
        <v>1.9270428999999999E-2</v>
      </c>
      <c r="H96" s="7">
        <v>1.6381110999999999</v>
      </c>
      <c r="I96" s="7">
        <v>0.15601403</v>
      </c>
      <c r="J96" s="7">
        <v>0.30441361500000003</v>
      </c>
      <c r="K96" s="7">
        <v>6.3950139000000003E-2</v>
      </c>
    </row>
    <row r="97" spans="1:11" x14ac:dyDescent="0.25">
      <c r="A97" s="7">
        <v>96</v>
      </c>
      <c r="B97" s="7"/>
      <c r="C97" s="7">
        <v>3</v>
      </c>
      <c r="D97" s="7">
        <v>3.4023333</v>
      </c>
      <c r="E97" s="7">
        <v>3.3072883999999997E-2</v>
      </c>
      <c r="F97" s="7">
        <v>0.37582316599999999</v>
      </c>
      <c r="G97" s="7">
        <v>4.0052300000000002E-3</v>
      </c>
      <c r="H97" s="7">
        <v>7.0030000000000001</v>
      </c>
      <c r="I97" s="7">
        <v>0.38834306000000002</v>
      </c>
      <c r="J97" s="7">
        <v>1.2015059079999999</v>
      </c>
      <c r="K97" s="7">
        <v>6.0877845999999999E-2</v>
      </c>
    </row>
    <row r="98" spans="1:11" x14ac:dyDescent="0.25">
      <c r="A98" s="7">
        <v>97</v>
      </c>
      <c r="B98" s="7"/>
      <c r="C98" s="7">
        <v>3</v>
      </c>
      <c r="D98" s="7">
        <v>5.1152221999999998</v>
      </c>
      <c r="E98" s="7">
        <v>0.25667620299999999</v>
      </c>
      <c r="F98" s="7">
        <v>1.3702062749999999</v>
      </c>
      <c r="G98" s="7">
        <v>4.3376581999999997E-2</v>
      </c>
      <c r="H98" s="7">
        <v>8.6781111000000006</v>
      </c>
      <c r="I98" s="7">
        <v>0.38742179999999998</v>
      </c>
      <c r="J98" s="7">
        <v>1.7253776869999999</v>
      </c>
      <c r="K98" s="7">
        <v>8.3291686000000004E-2</v>
      </c>
    </row>
    <row r="99" spans="1:11" x14ac:dyDescent="0.25">
      <c r="A99" s="7">
        <v>98</v>
      </c>
      <c r="B99" s="7"/>
      <c r="C99" s="7">
        <v>3</v>
      </c>
      <c r="D99" s="7">
        <v>3.1642261999999999</v>
      </c>
      <c r="E99" s="7">
        <v>1.8427071999999999E-2</v>
      </c>
      <c r="F99" s="7">
        <v>0.27162701299999997</v>
      </c>
      <c r="G99" s="7">
        <v>1.4501234999999999E-2</v>
      </c>
      <c r="H99" s="7">
        <v>5.4466185999999999</v>
      </c>
      <c r="I99" s="7">
        <v>0.24957272999999999</v>
      </c>
      <c r="J99" s="7">
        <v>0.39636077199999997</v>
      </c>
      <c r="K99" s="7">
        <v>6.0852321000000001E-2</v>
      </c>
    </row>
    <row r="100" spans="1:11" x14ac:dyDescent="0.25">
      <c r="A100" s="7">
        <v>99</v>
      </c>
      <c r="B100" s="7"/>
      <c r="C100" s="7">
        <v>3</v>
      </c>
      <c r="D100" s="7">
        <v>3.1095849000000002</v>
      </c>
      <c r="E100" s="7">
        <v>0.14248788300000001</v>
      </c>
      <c r="F100" s="7">
        <v>0.247140938</v>
      </c>
      <c r="G100" s="7">
        <v>1.5624255E-2</v>
      </c>
      <c r="H100" s="7">
        <v>3.2229207999999998</v>
      </c>
      <c r="I100" s="7">
        <v>0.23097218999999999</v>
      </c>
      <c r="J100" s="7">
        <v>0.20503053700000001</v>
      </c>
      <c r="K100" s="7">
        <v>2.8930358999999999E-2</v>
      </c>
    </row>
    <row r="101" spans="1:11" x14ac:dyDescent="0.25">
      <c r="A101" s="7">
        <v>100</v>
      </c>
      <c r="B101" s="7"/>
      <c r="C101" s="7">
        <v>3</v>
      </c>
      <c r="D101" s="7">
        <v>6.5532876</v>
      </c>
      <c r="E101" s="7">
        <v>0.68338526499999996</v>
      </c>
      <c r="F101" s="7">
        <v>0.848917751</v>
      </c>
      <c r="G101" s="7">
        <v>0.16794500100000001</v>
      </c>
      <c r="H101" s="7">
        <v>26.1145028</v>
      </c>
      <c r="I101" s="7">
        <v>6.2213011500000004</v>
      </c>
      <c r="J101" s="7">
        <v>4.9389930619999998</v>
      </c>
      <c r="K101" s="7">
        <v>1.697246722</v>
      </c>
    </row>
    <row r="102" spans="1:11" x14ac:dyDescent="0.25">
      <c r="A102" s="7">
        <v>101</v>
      </c>
      <c r="B102" s="7"/>
      <c r="C102" s="7">
        <v>3</v>
      </c>
      <c r="D102" s="7">
        <v>6.1631916000000002</v>
      </c>
      <c r="E102" s="7">
        <v>0.69925726799999999</v>
      </c>
      <c r="F102" s="7">
        <v>0.75836832600000004</v>
      </c>
      <c r="G102" s="7">
        <v>0.188844234</v>
      </c>
      <c r="H102" s="7">
        <v>20.157545800000001</v>
      </c>
      <c r="I102" s="7">
        <v>5.5541488399999999</v>
      </c>
      <c r="J102" s="7">
        <v>3.2271957109999998</v>
      </c>
      <c r="K102" s="7">
        <v>1.746211376</v>
      </c>
    </row>
    <row r="103" spans="1:11" x14ac:dyDescent="0.25">
      <c r="A103" s="7">
        <v>102</v>
      </c>
      <c r="B103" s="7"/>
      <c r="C103" s="7">
        <v>3</v>
      </c>
      <c r="D103" s="7">
        <v>7.9035799000000004</v>
      </c>
      <c r="E103" s="7">
        <v>0.20243475999999999</v>
      </c>
      <c r="F103" s="7">
        <v>1.045284396</v>
      </c>
      <c r="G103" s="7">
        <v>1.1414634E-2</v>
      </c>
      <c r="H103" s="7">
        <v>53.067507999999997</v>
      </c>
      <c r="I103" s="7">
        <v>3.3404944699999999</v>
      </c>
      <c r="J103" s="7">
        <v>9.4116335099999997</v>
      </c>
      <c r="K103" s="7">
        <v>0.19877798299999999</v>
      </c>
    </row>
    <row r="104" spans="1:11" x14ac:dyDescent="0.25">
      <c r="A104" s="7">
        <v>103</v>
      </c>
      <c r="B104" s="7"/>
      <c r="C104" s="7">
        <v>3</v>
      </c>
      <c r="D104" s="7">
        <v>3.8539059</v>
      </c>
      <c r="E104" s="7">
        <v>0.100707516</v>
      </c>
      <c r="F104" s="7">
        <v>0.28529184499999999</v>
      </c>
      <c r="G104" s="7">
        <v>1.0322038E-2</v>
      </c>
      <c r="H104" s="7">
        <v>33.450727499999999</v>
      </c>
      <c r="I104" s="7">
        <v>0.85791136000000001</v>
      </c>
      <c r="J104" s="7">
        <v>3.4648436839999999</v>
      </c>
      <c r="K104" s="7">
        <v>0.171163765</v>
      </c>
    </row>
    <row r="105" spans="1:11" x14ac:dyDescent="0.25">
      <c r="A105" s="7">
        <v>104</v>
      </c>
      <c r="B105" s="7"/>
      <c r="C105" s="7">
        <v>3</v>
      </c>
      <c r="D105" s="7">
        <v>3.1202049999999999</v>
      </c>
      <c r="E105" s="7">
        <v>0.12813133900000001</v>
      </c>
      <c r="F105" s="7">
        <v>0.203072371</v>
      </c>
      <c r="G105" s="7">
        <v>1.2793383E-2</v>
      </c>
      <c r="H105" s="7">
        <v>11.947918700000001</v>
      </c>
      <c r="I105" s="7">
        <v>0.50007206000000004</v>
      </c>
      <c r="J105" s="7">
        <v>1.22693674</v>
      </c>
      <c r="K105" s="7">
        <v>8.4574689999999994E-2</v>
      </c>
    </row>
    <row r="106" spans="1:11" x14ac:dyDescent="0.25">
      <c r="A106" s="7">
        <v>105</v>
      </c>
      <c r="B106" s="7"/>
      <c r="C106" s="7">
        <v>3</v>
      </c>
      <c r="D106" s="7">
        <v>4.5520503000000003</v>
      </c>
      <c r="E106" s="7">
        <v>0.10719005199999999</v>
      </c>
      <c r="F106" s="7">
        <v>0.49107261699999999</v>
      </c>
      <c r="G106" s="7">
        <v>1.6500832E-2</v>
      </c>
      <c r="H106" s="7">
        <v>6.4959625000000001</v>
      </c>
      <c r="I106" s="7">
        <v>0.30488917999999998</v>
      </c>
      <c r="J106" s="7">
        <v>0.74628622899999997</v>
      </c>
      <c r="K106" s="7">
        <v>3.1453653999999998E-2</v>
      </c>
    </row>
    <row r="107" spans="1:11" x14ac:dyDescent="0.25">
      <c r="A107" s="7">
        <v>106</v>
      </c>
      <c r="B107" s="7"/>
      <c r="C107" s="7">
        <v>3</v>
      </c>
      <c r="D107" s="7">
        <v>3.3240332000000001</v>
      </c>
      <c r="E107" s="7">
        <v>6.4409784999999997E-2</v>
      </c>
      <c r="F107" s="7">
        <v>0.295255824</v>
      </c>
      <c r="G107" s="7">
        <v>1.3332037E-2</v>
      </c>
      <c r="H107" s="7">
        <v>5.3227085000000001</v>
      </c>
      <c r="I107" s="7">
        <v>0.34955528000000002</v>
      </c>
      <c r="J107" s="7">
        <v>0.54870355000000004</v>
      </c>
      <c r="K107" s="7">
        <v>2.514657E-2</v>
      </c>
    </row>
    <row r="108" spans="1:11" x14ac:dyDescent="0.25">
      <c r="A108" s="7">
        <v>107</v>
      </c>
      <c r="B108" s="7"/>
      <c r="C108" s="7">
        <v>3</v>
      </c>
      <c r="D108" s="7">
        <v>3.4498779000000002</v>
      </c>
      <c r="E108" s="7">
        <v>0.118361356</v>
      </c>
      <c r="F108" s="7">
        <v>0.33716592299999998</v>
      </c>
      <c r="G108" s="7">
        <v>7.9886909999999992E-3</v>
      </c>
      <c r="H108" s="7">
        <v>4.8828227999999996</v>
      </c>
      <c r="I108" s="7">
        <v>0.33165022999999999</v>
      </c>
      <c r="J108" s="7">
        <v>0.55609389399999998</v>
      </c>
      <c r="K108" s="7">
        <v>2.1599844999999999E-2</v>
      </c>
    </row>
    <row r="109" spans="1:11" x14ac:dyDescent="0.25">
      <c r="A109" s="7">
        <v>108</v>
      </c>
      <c r="B109" s="7"/>
      <c r="C109" s="7">
        <v>3</v>
      </c>
      <c r="D109" s="7">
        <v>15.016381300000001</v>
      </c>
      <c r="E109" s="7">
        <v>0.44025732200000001</v>
      </c>
      <c r="F109" s="7">
        <v>2.4097945269999999</v>
      </c>
      <c r="G109" s="7">
        <v>0.17134334500000001</v>
      </c>
      <c r="H109" s="7">
        <v>21.3675566</v>
      </c>
      <c r="I109" s="7">
        <v>2.5257095700000001</v>
      </c>
      <c r="J109" s="7">
        <v>2.3057884660000001</v>
      </c>
      <c r="K109" s="7">
        <v>0.38376141200000002</v>
      </c>
    </row>
    <row r="110" spans="1:11" x14ac:dyDescent="0.25">
      <c r="A110" s="7">
        <v>109</v>
      </c>
      <c r="B110" s="7"/>
      <c r="C110" s="7">
        <v>3</v>
      </c>
      <c r="D110" s="7">
        <v>3.1717184</v>
      </c>
      <c r="E110" s="7">
        <v>3.8952911E-2</v>
      </c>
      <c r="F110" s="7">
        <v>0.28047288500000001</v>
      </c>
      <c r="G110" s="7">
        <v>1.224506E-2</v>
      </c>
      <c r="H110" s="7">
        <v>6.4760439999999999</v>
      </c>
      <c r="I110" s="7">
        <v>2.02581327</v>
      </c>
      <c r="J110" s="7">
        <v>0.423828025</v>
      </c>
      <c r="K110" s="7">
        <v>0.186649436</v>
      </c>
    </row>
    <row r="111" spans="1:11" x14ac:dyDescent="0.25">
      <c r="A111" s="7">
        <v>110</v>
      </c>
      <c r="B111" s="7"/>
      <c r="C111" s="7">
        <v>3</v>
      </c>
      <c r="D111" s="7">
        <v>3.5286735999999999</v>
      </c>
      <c r="E111" s="7">
        <v>3.0696615999999999E-2</v>
      </c>
      <c r="F111" s="7">
        <v>0.350954936</v>
      </c>
      <c r="G111" s="7">
        <v>2.5238683000000001E-2</v>
      </c>
      <c r="H111" s="7">
        <v>15.419067699999999</v>
      </c>
      <c r="I111" s="7">
        <v>0.40500246000000001</v>
      </c>
      <c r="J111" s="7">
        <v>1.099980733</v>
      </c>
      <c r="K111" s="7">
        <v>5.4237239999999999E-2</v>
      </c>
    </row>
    <row r="112" spans="1:11" x14ac:dyDescent="0.25">
      <c r="A112" s="7">
        <v>111</v>
      </c>
      <c r="B112" s="7"/>
      <c r="C112" s="7">
        <v>3</v>
      </c>
      <c r="D112" s="7">
        <v>7.2557831999999998</v>
      </c>
      <c r="E112" s="7">
        <v>0.23314137200000001</v>
      </c>
      <c r="F112" s="7">
        <v>0.71686308499999996</v>
      </c>
      <c r="G112" s="7">
        <v>2.7174216000000001E-2</v>
      </c>
      <c r="H112" s="7">
        <v>40.291940400000001</v>
      </c>
      <c r="I112" s="7">
        <v>1.8616596000000001</v>
      </c>
      <c r="J112" s="7">
        <v>9.2107958419999996</v>
      </c>
      <c r="K112" s="7">
        <v>0.55848628099999997</v>
      </c>
    </row>
    <row r="113" spans="1:11" x14ac:dyDescent="0.25">
      <c r="A113" s="7">
        <v>112</v>
      </c>
      <c r="B113" s="7"/>
      <c r="C113" s="7">
        <v>3</v>
      </c>
      <c r="D113" s="7">
        <v>7.2861561999999997</v>
      </c>
      <c r="E113" s="7">
        <v>0.45092214200000003</v>
      </c>
      <c r="F113" s="7">
        <v>0.49473263899999997</v>
      </c>
      <c r="G113" s="7">
        <v>3.2147614999999997E-2</v>
      </c>
      <c r="H113" s="7">
        <v>24.3058847</v>
      </c>
      <c r="I113" s="7">
        <v>0.20958018</v>
      </c>
      <c r="J113" s="7">
        <v>3.2426262069999998</v>
      </c>
      <c r="K113" s="7">
        <v>5.2800650999999997E-2</v>
      </c>
    </row>
    <row r="114" spans="1:11" x14ac:dyDescent="0.25">
      <c r="A114" s="7">
        <v>113</v>
      </c>
      <c r="B114" s="7"/>
      <c r="C114" s="7">
        <v>3</v>
      </c>
      <c r="D114" s="7">
        <v>5.2991101</v>
      </c>
      <c r="E114" s="7">
        <v>0.18211327399999999</v>
      </c>
      <c r="F114" s="7">
        <v>0.363765267</v>
      </c>
      <c r="G114" s="7">
        <v>9.9761020000000006E-3</v>
      </c>
      <c r="H114" s="7">
        <v>17.2174029</v>
      </c>
      <c r="I114" s="7">
        <v>0.56050524999999995</v>
      </c>
      <c r="J114" s="7">
        <v>1.414406667</v>
      </c>
      <c r="K114" s="7">
        <v>6.7727000000000004E-3</v>
      </c>
    </row>
    <row r="115" spans="1:11" x14ac:dyDescent="0.25">
      <c r="A115" s="7">
        <v>114</v>
      </c>
      <c r="B115" s="7"/>
      <c r="C115" s="7">
        <v>3</v>
      </c>
      <c r="D115" s="7">
        <v>9.2487867000000001</v>
      </c>
      <c r="E115" s="7">
        <v>0.32281765400000001</v>
      </c>
      <c r="F115" s="7">
        <v>2.4674739849999998</v>
      </c>
      <c r="G115" s="7">
        <v>0.18954304699999999</v>
      </c>
      <c r="H115" s="7">
        <v>54.647691700000003</v>
      </c>
      <c r="I115" s="7">
        <v>2.12312492</v>
      </c>
      <c r="J115" s="7">
        <v>8.9301331489999995</v>
      </c>
      <c r="K115" s="7">
        <v>0.236410169</v>
      </c>
    </row>
    <row r="116" spans="1:11" x14ac:dyDescent="0.25">
      <c r="A116" s="7">
        <v>115</v>
      </c>
      <c r="B116" s="7"/>
      <c r="C116" s="7">
        <v>3</v>
      </c>
      <c r="D116" s="7">
        <v>5.4250242000000002</v>
      </c>
      <c r="E116" s="7">
        <v>3.1371481999999999E-2</v>
      </c>
      <c r="F116" s="7">
        <v>0.45385308499999999</v>
      </c>
      <c r="G116" s="7">
        <v>6.7891925000000006E-2</v>
      </c>
      <c r="H116" s="7">
        <v>5.0908891000000001</v>
      </c>
      <c r="I116" s="7">
        <v>0.26416371999999999</v>
      </c>
      <c r="J116" s="7">
        <v>0.63835574500000003</v>
      </c>
      <c r="K116" s="7">
        <v>2.8631502E-2</v>
      </c>
    </row>
    <row r="117" spans="1:11" x14ac:dyDescent="0.25">
      <c r="A117" s="7">
        <v>116</v>
      </c>
      <c r="B117" s="7"/>
      <c r="C117" s="7">
        <v>3</v>
      </c>
      <c r="D117" s="7">
        <v>7.0773548999999996</v>
      </c>
      <c r="E117" s="7">
        <v>0.111377374</v>
      </c>
      <c r="F117" s="7">
        <v>0.33463865599999998</v>
      </c>
      <c r="G117" s="7">
        <v>2.6053251999999999E-2</v>
      </c>
      <c r="H117" s="7">
        <v>4.8390605000000004</v>
      </c>
      <c r="I117" s="7">
        <v>0.20764139000000001</v>
      </c>
      <c r="J117" s="7">
        <v>0.37542103100000002</v>
      </c>
      <c r="K117" s="7">
        <v>4.1986339999999997E-2</v>
      </c>
    </row>
    <row r="118" spans="1:11" x14ac:dyDescent="0.25">
      <c r="A118" s="7">
        <v>117</v>
      </c>
      <c r="B118" s="7"/>
      <c r="C118" s="7">
        <v>3</v>
      </c>
      <c r="D118" s="7">
        <v>3.2283363</v>
      </c>
      <c r="E118" s="7">
        <v>1.8542102000000001E-2</v>
      </c>
      <c r="F118" s="7">
        <v>3.6448290249999999</v>
      </c>
      <c r="G118" s="7">
        <v>8.5230009999999995E-2</v>
      </c>
      <c r="H118" s="7">
        <v>9.8640831000000002</v>
      </c>
      <c r="I118" s="7">
        <v>0.35707561999999998</v>
      </c>
      <c r="J118" s="7">
        <v>1.7545574580000001</v>
      </c>
      <c r="K118" s="7">
        <v>7.4265401999999994E-2</v>
      </c>
    </row>
    <row r="119" spans="1:11" x14ac:dyDescent="0.25">
      <c r="A119" s="7">
        <v>118</v>
      </c>
      <c r="B119" s="7"/>
      <c r="C119" s="7">
        <v>2</v>
      </c>
      <c r="D119" s="7">
        <v>4.8210378</v>
      </c>
      <c r="E119" s="7">
        <v>0.15245259999999999</v>
      </c>
      <c r="F119" s="7">
        <v>0.46075939700000001</v>
      </c>
      <c r="G119" s="7">
        <v>1.9585592999999998E-2</v>
      </c>
      <c r="H119" s="7">
        <v>9.5356533999999993</v>
      </c>
      <c r="I119" s="7">
        <v>0.14114715</v>
      </c>
      <c r="J119" s="7">
        <v>1.347155874</v>
      </c>
      <c r="K119" s="7">
        <v>1.0023007E-2</v>
      </c>
    </row>
    <row r="120" spans="1:11" x14ac:dyDescent="0.25">
      <c r="A120" s="7">
        <v>119</v>
      </c>
      <c r="B120" s="7"/>
      <c r="C120" s="7">
        <v>3</v>
      </c>
      <c r="D120" s="7">
        <v>6.0229581000000003</v>
      </c>
      <c r="E120" s="7">
        <v>5.4003812999999998E-2</v>
      </c>
      <c r="F120" s="7">
        <v>0.462825388</v>
      </c>
      <c r="G120" s="7">
        <v>6.1079592000000002E-2</v>
      </c>
      <c r="H120" s="7">
        <v>4.3936041000000001</v>
      </c>
      <c r="I120" s="7">
        <v>0.30802069999999998</v>
      </c>
      <c r="J120" s="7">
        <v>0.22423673999999999</v>
      </c>
      <c r="K120" s="7">
        <v>4.3374541000000003E-2</v>
      </c>
    </row>
    <row r="121" spans="1:11" x14ac:dyDescent="0.25">
      <c r="A121" s="7">
        <v>120</v>
      </c>
      <c r="B121" s="7"/>
      <c r="C121" s="7">
        <v>3</v>
      </c>
      <c r="D121" s="7">
        <v>11.2443294</v>
      </c>
      <c r="E121" s="7">
        <v>0.18578689300000001</v>
      </c>
      <c r="F121" s="7">
        <v>1.0426368210000001</v>
      </c>
      <c r="G121" s="7">
        <v>2.6205157E-2</v>
      </c>
      <c r="H121" s="7">
        <v>52.227308899999997</v>
      </c>
      <c r="I121" s="7">
        <v>2.3873097099999998</v>
      </c>
      <c r="J121" s="7">
        <v>8.1278293349999995</v>
      </c>
      <c r="K121" s="7">
        <v>0.37617905000000001</v>
      </c>
    </row>
    <row r="122" spans="1:11" x14ac:dyDescent="0.25">
      <c r="A122" s="7">
        <v>121</v>
      </c>
      <c r="B122" s="7"/>
      <c r="C122" s="7">
        <v>3</v>
      </c>
      <c r="D122" s="7">
        <v>6.9953909999999997</v>
      </c>
      <c r="E122" s="7">
        <v>0.24101466899999999</v>
      </c>
      <c r="F122" s="7">
        <v>0.46719029299999998</v>
      </c>
      <c r="G122" s="7">
        <v>4.3390341999999998E-2</v>
      </c>
      <c r="H122" s="7">
        <v>15.226107799999999</v>
      </c>
      <c r="I122" s="7">
        <v>0.50448398000000005</v>
      </c>
      <c r="J122" s="7">
        <v>2.5477358099999998</v>
      </c>
      <c r="K122" s="7">
        <v>0.12251092600000001</v>
      </c>
    </row>
    <row r="123" spans="1:11" x14ac:dyDescent="0.25">
      <c r="A123" s="7">
        <v>122</v>
      </c>
      <c r="B123" s="7"/>
      <c r="C123" s="7">
        <v>3</v>
      </c>
      <c r="D123" s="7">
        <v>5.1325162000000004</v>
      </c>
      <c r="E123" s="7">
        <v>3.6024893000000002E-2</v>
      </c>
      <c r="F123" s="7">
        <v>1.0601109129999999</v>
      </c>
      <c r="G123" s="7">
        <v>3.079483E-3</v>
      </c>
      <c r="H123" s="7">
        <v>8.3680097</v>
      </c>
      <c r="I123" s="7">
        <v>0.30464661999999998</v>
      </c>
      <c r="J123" s="7">
        <v>1.3311546839999999</v>
      </c>
      <c r="K123" s="7">
        <v>3.6160418999999999E-2</v>
      </c>
    </row>
    <row r="124" spans="1:11" x14ac:dyDescent="0.25">
      <c r="A124" s="7">
        <v>123</v>
      </c>
      <c r="B124" s="7"/>
      <c r="C124" s="7">
        <v>3</v>
      </c>
      <c r="D124" s="7">
        <v>3.9693676999999998</v>
      </c>
      <c r="E124" s="7">
        <v>7.9188695000000003E-2</v>
      </c>
      <c r="F124" s="7">
        <v>1.0471487939999999</v>
      </c>
      <c r="G124" s="7">
        <v>3.5548811E-2</v>
      </c>
      <c r="H124" s="7">
        <v>92.130318599999995</v>
      </c>
      <c r="I124" s="7">
        <v>1.3967110599999999</v>
      </c>
      <c r="J124" s="7">
        <v>11.064231362999999</v>
      </c>
      <c r="K124" s="7">
        <v>0.233782833</v>
      </c>
    </row>
    <row r="125" spans="1:11" x14ac:dyDescent="0.25">
      <c r="A125" s="7">
        <v>124</v>
      </c>
      <c r="B125" s="7"/>
      <c r="C125" s="7">
        <v>3</v>
      </c>
      <c r="D125" s="7">
        <v>2.9245779000000001</v>
      </c>
      <c r="E125" s="7">
        <v>0.88846580200000003</v>
      </c>
      <c r="F125" s="7">
        <v>0.28956591700000001</v>
      </c>
      <c r="G125" s="7">
        <v>0.26322357699999999</v>
      </c>
      <c r="H125" s="7">
        <v>6.0526435999999997</v>
      </c>
      <c r="I125" s="7">
        <v>2.3779122500000001</v>
      </c>
      <c r="J125" s="7">
        <v>0.51691749099999995</v>
      </c>
      <c r="K125" s="7">
        <v>0.23713089500000001</v>
      </c>
    </row>
    <row r="126" spans="1:11" x14ac:dyDescent="0.25">
      <c r="A126" s="7">
        <v>125</v>
      </c>
      <c r="B126" s="7"/>
      <c r="C126" s="7">
        <v>3</v>
      </c>
      <c r="D126" s="7">
        <v>3.6296548999999998</v>
      </c>
      <c r="E126" s="7">
        <v>0.78218842</v>
      </c>
      <c r="F126" s="7">
        <v>0.58181824800000004</v>
      </c>
      <c r="G126" s="7">
        <v>0.233153684</v>
      </c>
      <c r="H126" s="7">
        <v>9.0501222000000006</v>
      </c>
      <c r="I126" s="7">
        <v>2.5297456299999999</v>
      </c>
      <c r="J126" s="7">
        <v>0.75347824200000002</v>
      </c>
      <c r="K126" s="7">
        <v>0.26489227599999998</v>
      </c>
    </row>
    <row r="127" spans="1:11" x14ac:dyDescent="0.25">
      <c r="A127" s="7">
        <v>126</v>
      </c>
      <c r="B127" s="7"/>
      <c r="C127" s="7">
        <v>3</v>
      </c>
      <c r="D127" s="7">
        <v>12.6952374</v>
      </c>
      <c r="E127" s="7">
        <v>0.332600705</v>
      </c>
      <c r="F127" s="7">
        <v>1.2939508529999999</v>
      </c>
      <c r="G127" s="7">
        <v>6.8760145999999994E-2</v>
      </c>
      <c r="H127" s="7">
        <v>44.978036000000003</v>
      </c>
      <c r="I127" s="7">
        <v>0.91470996999999998</v>
      </c>
      <c r="J127" s="7">
        <v>6.4224883070000001</v>
      </c>
      <c r="K127" s="7">
        <v>6.5783906000000003E-2</v>
      </c>
    </row>
    <row r="128" spans="1:11" x14ac:dyDescent="0.25">
      <c r="A128" s="7">
        <v>127</v>
      </c>
      <c r="B128" s="7"/>
      <c r="C128" s="7">
        <v>3</v>
      </c>
      <c r="D128" s="7">
        <v>14.7514264</v>
      </c>
      <c r="E128" s="7">
        <v>0.27996813100000001</v>
      </c>
      <c r="F128" s="7">
        <v>0.66263743600000002</v>
      </c>
      <c r="G128" s="7">
        <v>2.0073774999999999E-2</v>
      </c>
      <c r="H128" s="7">
        <v>17.9249166</v>
      </c>
      <c r="I128" s="7">
        <v>1.2963300099999999</v>
      </c>
      <c r="J128" s="7">
        <v>1.921813164</v>
      </c>
      <c r="K128" s="7">
        <v>6.8083465999999995E-2</v>
      </c>
    </row>
    <row r="129" spans="1:11" x14ac:dyDescent="0.25">
      <c r="A129" s="7">
        <v>128</v>
      </c>
      <c r="B129" s="7"/>
      <c r="C129" s="7">
        <v>3</v>
      </c>
      <c r="D129" s="7">
        <v>10.127509999999999</v>
      </c>
      <c r="E129" s="7">
        <v>0.32144618600000002</v>
      </c>
      <c r="F129" s="7">
        <v>0.49985324599999997</v>
      </c>
      <c r="G129" s="7">
        <v>4.0260239000000003E-2</v>
      </c>
      <c r="H129" s="7">
        <v>8.2874044999999992</v>
      </c>
      <c r="I129" s="7">
        <v>0.72169053999999999</v>
      </c>
      <c r="J129" s="7">
        <v>0.94317461499999999</v>
      </c>
      <c r="K129" s="7">
        <v>2.8330469E-2</v>
      </c>
    </row>
    <row r="130" spans="1:11" x14ac:dyDescent="0.25">
      <c r="A130" s="7">
        <v>129</v>
      </c>
      <c r="B130" s="7"/>
      <c r="C130" s="7">
        <v>3</v>
      </c>
      <c r="D130" s="7">
        <v>7.9174129999999998</v>
      </c>
      <c r="E130" s="7">
        <v>8.9928271000000004E-2</v>
      </c>
      <c r="F130" s="7">
        <v>1.6269034710000001</v>
      </c>
      <c r="G130" s="7">
        <v>1.9490879999999999E-2</v>
      </c>
      <c r="H130" s="7">
        <v>37.759268499999997</v>
      </c>
      <c r="I130" s="7">
        <v>1.61161073</v>
      </c>
      <c r="J130" s="7">
        <v>8.4582016119999999</v>
      </c>
      <c r="K130" s="7">
        <v>0.162712099</v>
      </c>
    </row>
    <row r="131" spans="1:11" x14ac:dyDescent="0.25">
      <c r="A131" s="7">
        <v>130</v>
      </c>
      <c r="B131" s="7"/>
      <c r="C131" s="7">
        <v>3</v>
      </c>
      <c r="D131" s="7">
        <v>7.4567228999999999</v>
      </c>
      <c r="E131" s="7">
        <v>7.5069006999999993E-2</v>
      </c>
      <c r="F131" s="7">
        <v>0.50497046400000001</v>
      </c>
      <c r="G131" s="7">
        <v>9.4786999999999996E-3</v>
      </c>
      <c r="H131" s="7">
        <v>11.060513500000001</v>
      </c>
      <c r="I131" s="7">
        <v>0.35235706999999999</v>
      </c>
      <c r="J131" s="7">
        <v>1.730320342</v>
      </c>
      <c r="K131" s="7">
        <v>0.117440397</v>
      </c>
    </row>
    <row r="132" spans="1:11" x14ac:dyDescent="0.25">
      <c r="A132" s="7">
        <v>131</v>
      </c>
      <c r="B132" s="7"/>
      <c r="C132" s="7">
        <v>3</v>
      </c>
      <c r="D132" s="7">
        <v>4.5191363000000004</v>
      </c>
      <c r="E132" s="7">
        <v>3.7839774999999999E-2</v>
      </c>
      <c r="F132" s="7">
        <v>0.269790896</v>
      </c>
      <c r="G132" s="7">
        <v>1.3880931000000001E-2</v>
      </c>
      <c r="H132" s="7">
        <v>5.7817552000000001</v>
      </c>
      <c r="I132" s="7">
        <v>6.7845440000000007E-2</v>
      </c>
      <c r="J132" s="7">
        <v>0.87104095400000003</v>
      </c>
      <c r="K132" s="7">
        <v>1.8404526000000001E-2</v>
      </c>
    </row>
    <row r="133" spans="1:11" x14ac:dyDescent="0.25">
      <c r="A133" s="7">
        <v>132</v>
      </c>
      <c r="B133" s="7"/>
      <c r="C133" s="7">
        <v>3</v>
      </c>
      <c r="D133" s="7">
        <v>15.831645399999999</v>
      </c>
      <c r="E133" s="7">
        <v>0.216938412</v>
      </c>
      <c r="F133" s="7">
        <v>0.73771699700000004</v>
      </c>
      <c r="G133" s="7">
        <v>3.9220910999999997E-2</v>
      </c>
      <c r="H133" s="7">
        <v>53.773974899999999</v>
      </c>
      <c r="I133" s="7">
        <v>2.5969352400000001</v>
      </c>
      <c r="J133" s="7">
        <v>7.4693956799999999</v>
      </c>
      <c r="K133" s="7">
        <v>0.54990436899999995</v>
      </c>
    </row>
    <row r="134" spans="1:11" x14ac:dyDescent="0.25">
      <c r="A134" s="7">
        <v>133</v>
      </c>
      <c r="B134" s="7"/>
      <c r="C134" s="7">
        <v>3</v>
      </c>
      <c r="D134" s="7">
        <v>13.645599300000001</v>
      </c>
      <c r="E134" s="7">
        <v>0.371833792</v>
      </c>
      <c r="F134" s="7">
        <v>0.67784453300000003</v>
      </c>
      <c r="G134" s="7">
        <v>5.02593E-2</v>
      </c>
      <c r="H134" s="7">
        <v>13.8940967</v>
      </c>
      <c r="I134" s="7">
        <v>0.65661314000000004</v>
      </c>
      <c r="J134" s="7">
        <v>2.2912026550000002</v>
      </c>
      <c r="K134" s="7">
        <v>3.6122713000000001E-2</v>
      </c>
    </row>
    <row r="135" spans="1:11" x14ac:dyDescent="0.25">
      <c r="A135" s="7">
        <v>134</v>
      </c>
      <c r="B135" s="7"/>
      <c r="C135" s="7">
        <v>3</v>
      </c>
      <c r="D135" s="7">
        <v>6.9191491000000003</v>
      </c>
      <c r="E135" s="7">
        <v>5.1830988000000001E-2</v>
      </c>
      <c r="F135" s="7">
        <v>0.933848287</v>
      </c>
      <c r="G135" s="7">
        <v>1.1502780000000001E-2</v>
      </c>
      <c r="H135" s="7">
        <v>5.4237396999999996</v>
      </c>
      <c r="I135" s="7">
        <v>0.23170432999999999</v>
      </c>
      <c r="J135" s="7">
        <v>1.006535948</v>
      </c>
      <c r="K135" s="7">
        <v>1.6661697E-2</v>
      </c>
    </row>
    <row r="136" spans="1:11" x14ac:dyDescent="0.25">
      <c r="A136" s="7">
        <v>135</v>
      </c>
      <c r="B136" s="7"/>
      <c r="C136" s="7">
        <v>3</v>
      </c>
      <c r="D136" s="7">
        <v>32.377335000000002</v>
      </c>
      <c r="E136" s="7">
        <v>0.47474163200000002</v>
      </c>
      <c r="F136" s="7">
        <v>1.2763393629999999</v>
      </c>
      <c r="G136" s="7">
        <v>2.6946746000000001E-2</v>
      </c>
      <c r="H136" s="7">
        <v>124.97395710000001</v>
      </c>
      <c r="I136" s="7">
        <v>5.2502647400000004</v>
      </c>
      <c r="J136" s="7">
        <v>15.492490557</v>
      </c>
      <c r="K136" s="7">
        <v>0.53301294700000001</v>
      </c>
    </row>
    <row r="137" spans="1:11" x14ac:dyDescent="0.25">
      <c r="A137" s="7">
        <v>136</v>
      </c>
      <c r="B137" s="7"/>
      <c r="C137" s="7">
        <v>3</v>
      </c>
      <c r="D137" s="7">
        <v>14.0412886</v>
      </c>
      <c r="E137" s="7">
        <v>0.26758493500000002</v>
      </c>
      <c r="F137" s="7">
        <v>0.64507509399999996</v>
      </c>
      <c r="G137" s="7">
        <v>2.7991524E-2</v>
      </c>
      <c r="H137" s="7">
        <v>26.1889881</v>
      </c>
      <c r="I137" s="7">
        <v>1.7807803799999999</v>
      </c>
      <c r="J137" s="7">
        <v>3.9264105169999999</v>
      </c>
      <c r="K137" s="7">
        <v>0.29321624400000001</v>
      </c>
    </row>
    <row r="138" spans="1:11" x14ac:dyDescent="0.25">
      <c r="A138" s="7">
        <v>137</v>
      </c>
      <c r="B138" s="7"/>
      <c r="C138" s="7">
        <v>3</v>
      </c>
      <c r="D138" s="7">
        <v>13.255495399999999</v>
      </c>
      <c r="E138" s="7">
        <v>0.36504352499999998</v>
      </c>
      <c r="F138" s="7">
        <v>0.389991582</v>
      </c>
      <c r="G138" s="7">
        <v>3.9756950999999999E-2</v>
      </c>
      <c r="H138" s="7">
        <v>17.278439200000001</v>
      </c>
      <c r="I138" s="7">
        <v>0.57190666000000001</v>
      </c>
      <c r="J138" s="7">
        <v>2.3324456750000002</v>
      </c>
      <c r="K138" s="7">
        <v>7.4576762000000005E-2</v>
      </c>
    </row>
    <row r="139" spans="1:11" x14ac:dyDescent="0.25">
      <c r="A139" s="7">
        <v>138</v>
      </c>
      <c r="B139" s="7"/>
      <c r="C139" s="7">
        <v>3</v>
      </c>
      <c r="D139" s="7">
        <v>8.0054490999999999</v>
      </c>
      <c r="E139" s="7">
        <v>0.18304116500000001</v>
      </c>
      <c r="F139" s="7">
        <v>1.019133388</v>
      </c>
      <c r="G139" s="7">
        <v>1.7911373000000001E-2</v>
      </c>
      <c r="H139" s="7">
        <v>33.554600399999998</v>
      </c>
      <c r="I139" s="7">
        <v>0.44050274</v>
      </c>
      <c r="J139" s="7">
        <v>6.4964459589999999</v>
      </c>
      <c r="K139" s="7">
        <v>8.7710944999999998E-2</v>
      </c>
    </row>
    <row r="140" spans="1:11" x14ac:dyDescent="0.25">
      <c r="A140" s="7">
        <v>139</v>
      </c>
      <c r="B140" s="7"/>
      <c r="C140" s="7">
        <v>3</v>
      </c>
      <c r="D140" s="7">
        <v>8.2833666000000008</v>
      </c>
      <c r="E140" s="7">
        <v>0.34188636300000003</v>
      </c>
      <c r="F140" s="7">
        <v>0.40609240499999999</v>
      </c>
      <c r="G140" s="7">
        <v>7.2367099999999995E-4</v>
      </c>
      <c r="H140" s="7">
        <v>11.778722800000001</v>
      </c>
      <c r="I140" s="7">
        <v>1.0308756800000001</v>
      </c>
      <c r="J140" s="7">
        <v>1.1990211310000001</v>
      </c>
      <c r="K140" s="7">
        <v>8.7008568999999994E-2</v>
      </c>
    </row>
    <row r="141" spans="1:11" x14ac:dyDescent="0.25">
      <c r="A141" s="7">
        <v>140</v>
      </c>
      <c r="B141" s="7"/>
      <c r="C141" s="7">
        <v>3</v>
      </c>
      <c r="D141" s="7">
        <v>7.6057857000000002</v>
      </c>
      <c r="E141" s="7">
        <v>0.23124180499999999</v>
      </c>
      <c r="F141" s="7">
        <v>0.81698356100000002</v>
      </c>
      <c r="G141" s="7">
        <v>3.3357949999999999E-3</v>
      </c>
      <c r="H141" s="7">
        <v>5.5282277999999998</v>
      </c>
      <c r="I141" s="7">
        <v>0.52783782999999995</v>
      </c>
      <c r="J141" s="7">
        <v>0.44603881899999998</v>
      </c>
      <c r="K141" s="7">
        <v>7.4320843999999997E-2</v>
      </c>
    </row>
    <row r="142" spans="1:11" x14ac:dyDescent="0.25">
      <c r="A142" s="7">
        <v>141</v>
      </c>
      <c r="B142" s="7"/>
      <c r="C142" s="7">
        <v>3</v>
      </c>
      <c r="D142" s="7">
        <v>3.7507464000000001</v>
      </c>
      <c r="E142" s="7">
        <v>0.20553859999999999</v>
      </c>
      <c r="F142" s="7">
        <v>1.08298673</v>
      </c>
      <c r="G142" s="7">
        <v>5.5524654999999999E-2</v>
      </c>
      <c r="H142" s="7">
        <v>61.131090100000002</v>
      </c>
      <c r="I142" s="7">
        <v>6.7638359599999998</v>
      </c>
      <c r="J142" s="7">
        <v>12.025477363</v>
      </c>
      <c r="K142" s="7">
        <v>0.84084327199999997</v>
      </c>
    </row>
    <row r="143" spans="1:11" x14ac:dyDescent="0.25">
      <c r="A143" s="7">
        <v>142</v>
      </c>
      <c r="B143" s="7"/>
      <c r="C143" s="7">
        <v>3</v>
      </c>
      <c r="D143" s="7">
        <v>7.3472368000000001</v>
      </c>
      <c r="E143" s="7">
        <v>0.27804322999999997</v>
      </c>
      <c r="F143" s="7">
        <v>0.66014191200000005</v>
      </c>
      <c r="G143" s="7">
        <v>4.6658094999999997E-2</v>
      </c>
      <c r="H143" s="7">
        <v>44.381951100000002</v>
      </c>
      <c r="I143" s="7">
        <v>2.3201418</v>
      </c>
      <c r="J143" s="7">
        <v>6.894429991</v>
      </c>
      <c r="K143" s="7">
        <v>8.3169176999999997E-2</v>
      </c>
    </row>
    <row r="144" spans="1:11" x14ac:dyDescent="0.25">
      <c r="A144" s="7">
        <v>143</v>
      </c>
      <c r="B144" s="7"/>
      <c r="C144" s="7">
        <v>3</v>
      </c>
      <c r="D144" s="7">
        <v>2.2062963999999998</v>
      </c>
      <c r="E144" s="7">
        <v>3.7895671999999998E-2</v>
      </c>
      <c r="F144" s="7">
        <v>0.23987193700000001</v>
      </c>
      <c r="G144" s="7">
        <v>5.7946899999999999E-3</v>
      </c>
      <c r="H144" s="7">
        <v>8.7977659999999993</v>
      </c>
      <c r="I144" s="7">
        <v>0.50820832000000005</v>
      </c>
      <c r="J144" s="7">
        <v>1.170187233</v>
      </c>
      <c r="K144" s="7">
        <v>0.116399406</v>
      </c>
    </row>
    <row r="145" spans="1:11" x14ac:dyDescent="0.25">
      <c r="A145" s="7">
        <v>145</v>
      </c>
      <c r="B145" s="7"/>
      <c r="C145" s="7">
        <v>1</v>
      </c>
      <c r="D145" s="7">
        <v>4.9309624000000003</v>
      </c>
      <c r="E145" s="7" t="s">
        <v>889</v>
      </c>
      <c r="F145" s="7">
        <v>0.74919071000000004</v>
      </c>
      <c r="G145" s="7" t="s">
        <v>889</v>
      </c>
      <c r="H145" s="7">
        <v>5.9246160999999997</v>
      </c>
      <c r="I145" s="7" t="s">
        <v>889</v>
      </c>
      <c r="J145" s="7">
        <v>0.73976468799999995</v>
      </c>
      <c r="K145" s="7" t="s">
        <v>889</v>
      </c>
    </row>
    <row r="146" spans="1:11" x14ac:dyDescent="0.25">
      <c r="A146" s="7">
        <v>146</v>
      </c>
      <c r="B146" s="7"/>
      <c r="C146" s="7">
        <v>3</v>
      </c>
      <c r="D146" s="7">
        <v>4.3371472999999998</v>
      </c>
      <c r="E146" s="7">
        <v>8.1432148999999995E-2</v>
      </c>
      <c r="F146" s="7">
        <v>0.41441438800000002</v>
      </c>
      <c r="G146" s="7">
        <v>1.7228710000000001E-2</v>
      </c>
      <c r="H146" s="7">
        <v>3.4639945000000001</v>
      </c>
      <c r="I146" s="7">
        <v>0.25331346999999999</v>
      </c>
      <c r="J146" s="7">
        <v>0.40270763999999998</v>
      </c>
      <c r="K146" s="7">
        <v>5.4423301E-2</v>
      </c>
    </row>
    <row r="147" spans="1:11" x14ac:dyDescent="0.25">
      <c r="A147" s="7">
        <v>156</v>
      </c>
      <c r="B147" s="7"/>
      <c r="C147" s="7">
        <v>3</v>
      </c>
      <c r="D147" s="7">
        <v>24.882452199999999</v>
      </c>
      <c r="E147" s="7">
        <v>0.354675093</v>
      </c>
      <c r="F147" s="7">
        <v>7.89351833</v>
      </c>
      <c r="G147" s="7">
        <v>0.145320112</v>
      </c>
      <c r="H147" s="7">
        <v>80.358589300000006</v>
      </c>
      <c r="I147" s="7">
        <v>1.84008492</v>
      </c>
      <c r="J147" s="7">
        <v>12.24769094</v>
      </c>
      <c r="K147" s="7">
        <v>0.10181671</v>
      </c>
    </row>
    <row r="148" spans="1:11" x14ac:dyDescent="0.25">
      <c r="A148" s="7">
        <v>157</v>
      </c>
      <c r="B148" s="7"/>
      <c r="C148" s="7">
        <v>3</v>
      </c>
      <c r="D148" s="7">
        <v>7.9051345</v>
      </c>
      <c r="E148" s="7">
        <v>0.102804175</v>
      </c>
      <c r="F148" s="7">
        <v>1.36969279</v>
      </c>
      <c r="G148" s="7">
        <v>1.6942213000000001E-2</v>
      </c>
      <c r="H148" s="7">
        <v>19.322887699999999</v>
      </c>
      <c r="I148" s="7">
        <v>0.91194606</v>
      </c>
      <c r="J148" s="7">
        <v>3.2411465339999999</v>
      </c>
      <c r="K148" s="7">
        <v>0.19835061600000001</v>
      </c>
    </row>
    <row r="149" spans="1:11" x14ac:dyDescent="0.25">
      <c r="A149" s="7">
        <v>158</v>
      </c>
      <c r="B149" s="7"/>
      <c r="C149" s="7">
        <v>3</v>
      </c>
      <c r="D149" s="7">
        <v>23.410766800000001</v>
      </c>
      <c r="E149" s="7">
        <v>0.238444038</v>
      </c>
      <c r="F149" s="7">
        <v>1.6919587250000001</v>
      </c>
      <c r="G149" s="7">
        <v>9.7475669000000001E-2</v>
      </c>
      <c r="H149" s="7">
        <v>161.10050129999999</v>
      </c>
      <c r="I149" s="7">
        <v>4.6756448199999996</v>
      </c>
      <c r="J149" s="7">
        <v>23.984082333</v>
      </c>
      <c r="K149" s="7">
        <v>0.38743293600000001</v>
      </c>
    </row>
    <row r="150" spans="1:11" x14ac:dyDescent="0.25">
      <c r="A150" s="7">
        <v>159</v>
      </c>
      <c r="B150" s="7"/>
      <c r="C150" s="7">
        <v>3</v>
      </c>
      <c r="D150" s="7">
        <v>16.9346663</v>
      </c>
      <c r="E150" s="7">
        <v>0.32904928900000002</v>
      </c>
      <c r="F150" s="7">
        <v>0.959520704</v>
      </c>
      <c r="G150" s="7">
        <v>4.5387734999999998E-2</v>
      </c>
      <c r="H150" s="7">
        <v>30.9950647</v>
      </c>
      <c r="I150" s="7">
        <v>1.4344537799999999</v>
      </c>
      <c r="J150" s="7">
        <v>4.5252841310000003</v>
      </c>
      <c r="K150" s="7">
        <v>6.3125945000000003E-2</v>
      </c>
    </row>
    <row r="151" spans="1:11" x14ac:dyDescent="0.25">
      <c r="A151" s="7">
        <v>160</v>
      </c>
      <c r="B151" s="7"/>
      <c r="C151" s="7">
        <v>3</v>
      </c>
      <c r="D151" s="7">
        <v>9.9326378999999996</v>
      </c>
      <c r="E151" s="7">
        <v>0.12725593099999999</v>
      </c>
      <c r="F151" s="7">
        <v>0.77360131499999996</v>
      </c>
      <c r="G151" s="7">
        <v>3.2382832E-2</v>
      </c>
      <c r="H151" s="7">
        <v>7.9067157000000003</v>
      </c>
      <c r="I151" s="7">
        <v>0.70724304000000004</v>
      </c>
      <c r="J151" s="7">
        <v>1.0836096500000001</v>
      </c>
      <c r="K151" s="7">
        <v>1.0965997999999999E-2</v>
      </c>
    </row>
    <row r="152" spans="1:11" x14ac:dyDescent="0.25">
      <c r="A152" s="7">
        <v>161</v>
      </c>
      <c r="B152" s="7"/>
      <c r="C152" s="7">
        <v>3</v>
      </c>
      <c r="D152" s="7">
        <v>5.0322676</v>
      </c>
      <c r="E152" s="7">
        <v>0.23376518399999999</v>
      </c>
      <c r="F152" s="7">
        <v>0.57230896799999997</v>
      </c>
      <c r="G152" s="7">
        <v>3.0287966999999999E-2</v>
      </c>
      <c r="H152" s="7">
        <v>11.997544899999999</v>
      </c>
      <c r="I152" s="7">
        <v>0.63698262000000005</v>
      </c>
      <c r="J152" s="7">
        <v>2.0077425359999999</v>
      </c>
      <c r="K152" s="7">
        <v>6.8750823000000003E-2</v>
      </c>
    </row>
    <row r="153" spans="1:11" x14ac:dyDescent="0.25">
      <c r="A153" s="7">
        <v>162</v>
      </c>
      <c r="B153" s="7"/>
      <c r="C153" s="7">
        <v>3</v>
      </c>
      <c r="D153" s="7">
        <v>3.5943510000000001</v>
      </c>
      <c r="E153" s="7">
        <v>8.2710298000000002E-2</v>
      </c>
      <c r="F153" s="7">
        <v>0.76714637100000005</v>
      </c>
      <c r="G153" s="7">
        <v>2.0463917000000002E-2</v>
      </c>
      <c r="H153" s="7">
        <v>41.312150199999998</v>
      </c>
      <c r="I153" s="7">
        <v>1.2316321400000001</v>
      </c>
      <c r="J153" s="7">
        <v>8.6260141059999995</v>
      </c>
      <c r="K153" s="7">
        <v>0.241538369</v>
      </c>
    </row>
    <row r="154" spans="1:11" x14ac:dyDescent="0.25">
      <c r="A154" s="7">
        <v>163</v>
      </c>
      <c r="B154" s="7"/>
      <c r="C154" s="7">
        <v>3</v>
      </c>
      <c r="D154" s="7">
        <v>3.5352554</v>
      </c>
      <c r="E154" s="7">
        <v>0.123325526</v>
      </c>
      <c r="F154" s="7">
        <v>0.381157678</v>
      </c>
      <c r="G154" s="7">
        <v>3.8773259999999999E-3</v>
      </c>
      <c r="H154" s="7">
        <v>2.9725765000000002</v>
      </c>
      <c r="I154" s="7">
        <v>0.16658208999999999</v>
      </c>
      <c r="J154" s="7">
        <v>0.32511969899999998</v>
      </c>
      <c r="K154" s="7">
        <v>5.4493725999999999E-2</v>
      </c>
    </row>
    <row r="155" spans="1:11" x14ac:dyDescent="0.25">
      <c r="A155" s="7">
        <v>164</v>
      </c>
      <c r="B155" s="7"/>
      <c r="C155" s="7">
        <v>3</v>
      </c>
      <c r="D155" s="7">
        <v>2.8245111999999999</v>
      </c>
      <c r="E155" s="7">
        <v>7.8049898000000006E-2</v>
      </c>
      <c r="F155" s="7">
        <v>0.26818482399999999</v>
      </c>
      <c r="G155" s="7">
        <v>5.4135482999999998E-2</v>
      </c>
      <c r="H155" s="7">
        <v>1.1695907000000001</v>
      </c>
      <c r="I155" s="7">
        <v>6.3671640000000002E-2</v>
      </c>
      <c r="J155" s="7">
        <v>8.7693818000000007E-2</v>
      </c>
      <c r="K155" s="7">
        <v>4.0785038000000003E-2</v>
      </c>
    </row>
    <row r="156" spans="1:11" x14ac:dyDescent="0.25">
      <c r="A156" s="7">
        <v>165</v>
      </c>
      <c r="B156" s="7"/>
      <c r="C156" s="7">
        <v>3</v>
      </c>
      <c r="D156" s="7">
        <v>4.6592124000000004</v>
      </c>
      <c r="E156" s="7">
        <v>0.19327417899999999</v>
      </c>
      <c r="F156" s="7">
        <v>3.3996878979999998</v>
      </c>
      <c r="G156" s="7">
        <v>7.9233321999999995E-2</v>
      </c>
      <c r="H156" s="7">
        <v>59.673536800000001</v>
      </c>
      <c r="I156" s="7">
        <v>0.47410023000000001</v>
      </c>
      <c r="J156" s="7">
        <v>8.1270015979999997</v>
      </c>
      <c r="K156" s="7">
        <v>0.133034441</v>
      </c>
    </row>
    <row r="157" spans="1:11" x14ac:dyDescent="0.25">
      <c r="A157" s="7">
        <v>168</v>
      </c>
      <c r="B157" s="7"/>
      <c r="C157" s="7">
        <v>3</v>
      </c>
      <c r="D157" s="7">
        <v>2.3634816999999999</v>
      </c>
      <c r="E157" s="7">
        <v>0.16250703999999999</v>
      </c>
      <c r="F157" s="7">
        <v>0.35763340300000002</v>
      </c>
      <c r="G157" s="7">
        <v>0.20323196399999999</v>
      </c>
      <c r="H157" s="7">
        <v>1.5934028</v>
      </c>
      <c r="I157" s="7">
        <v>0.18801456999999999</v>
      </c>
      <c r="J157" s="7">
        <v>0.100698711</v>
      </c>
      <c r="K157" s="7">
        <v>0.241505678</v>
      </c>
    </row>
    <row r="158" spans="1:11" x14ac:dyDescent="0.25">
      <c r="A158" s="7">
        <v>169</v>
      </c>
      <c r="B158" s="7"/>
      <c r="C158" s="7">
        <v>3</v>
      </c>
      <c r="D158" s="7">
        <v>3.3023943999999998</v>
      </c>
      <c r="E158" s="7">
        <v>6.1274454999999999E-2</v>
      </c>
      <c r="F158" s="7">
        <v>0.64107327400000003</v>
      </c>
      <c r="G158" s="7">
        <v>8.3347160000000007E-3</v>
      </c>
      <c r="H158" s="7">
        <v>18.708512200000001</v>
      </c>
      <c r="I158" s="7">
        <v>0.31424261999999997</v>
      </c>
      <c r="J158" s="7">
        <v>3.2183727310000001</v>
      </c>
      <c r="K158" s="7">
        <v>3.2957499000000001E-2</v>
      </c>
    </row>
    <row r="159" spans="1:11" x14ac:dyDescent="0.25">
      <c r="A159" s="7">
        <v>171</v>
      </c>
      <c r="B159" s="7"/>
      <c r="C159" s="7">
        <v>3</v>
      </c>
      <c r="D159" s="7">
        <v>7.2554601999999999</v>
      </c>
      <c r="E159" s="7">
        <v>4.1746401000000002E-2</v>
      </c>
      <c r="F159" s="7">
        <v>1.578548895</v>
      </c>
      <c r="G159" s="7">
        <v>3.9250819999999999E-2</v>
      </c>
      <c r="H159" s="7">
        <v>48.670346899999998</v>
      </c>
      <c r="I159" s="7">
        <v>0.70765060000000002</v>
      </c>
      <c r="J159" s="7">
        <v>8.2273138410000008</v>
      </c>
      <c r="K159" s="7">
        <v>0.171697191</v>
      </c>
    </row>
    <row r="160" spans="1:11" x14ac:dyDescent="0.25">
      <c r="A160" s="7">
        <v>172</v>
      </c>
      <c r="B160" s="7"/>
      <c r="C160" s="7">
        <v>3</v>
      </c>
      <c r="D160" s="7">
        <v>3.1699516000000001</v>
      </c>
      <c r="E160" s="7">
        <v>4.8903793000000001E-2</v>
      </c>
      <c r="F160" s="7">
        <v>0.462817906</v>
      </c>
      <c r="G160" s="7">
        <v>4.8484184999999999E-2</v>
      </c>
      <c r="H160" s="7">
        <v>12.8403644</v>
      </c>
      <c r="I160" s="7">
        <v>0.18617844</v>
      </c>
      <c r="J160" s="7">
        <v>2.0520790670000002</v>
      </c>
      <c r="K160" s="7">
        <v>8.0443991000000006E-2</v>
      </c>
    </row>
    <row r="161" spans="1:11" x14ac:dyDescent="0.25">
      <c r="A161" s="7">
        <v>173</v>
      </c>
      <c r="B161" s="7"/>
      <c r="C161" s="7">
        <v>3</v>
      </c>
      <c r="D161" s="7">
        <v>0.92435310000000004</v>
      </c>
      <c r="E161" s="7">
        <v>2.7069326000000001E-2</v>
      </c>
      <c r="F161" s="7">
        <v>0.154401439</v>
      </c>
      <c r="G161" s="7">
        <v>0</v>
      </c>
      <c r="H161" s="7">
        <v>0.89661279999999999</v>
      </c>
      <c r="I161" s="7">
        <v>0.13417019999999999</v>
      </c>
      <c r="J161" s="7">
        <v>0</v>
      </c>
      <c r="K161" s="7">
        <v>0</v>
      </c>
    </row>
    <row r="162" spans="1:11" x14ac:dyDescent="0.25">
      <c r="A162" s="7">
        <v>174</v>
      </c>
      <c r="B162" s="7"/>
      <c r="C162" s="7">
        <v>3</v>
      </c>
      <c r="D162" s="7">
        <v>10.935689099999999</v>
      </c>
      <c r="E162" s="7">
        <v>0.247891891</v>
      </c>
      <c r="F162" s="7">
        <v>0.68666257100000005</v>
      </c>
      <c r="G162" s="7">
        <v>1.7952106999999998E-2</v>
      </c>
      <c r="H162" s="7">
        <v>45.660283100000001</v>
      </c>
      <c r="I162" s="7">
        <v>0.2760473</v>
      </c>
      <c r="J162" s="7">
        <v>6.3088760170000002</v>
      </c>
      <c r="K162" s="7">
        <v>7.5976843000000002E-2</v>
      </c>
    </row>
    <row r="163" spans="1:11" x14ac:dyDescent="0.25">
      <c r="A163" s="7">
        <v>175</v>
      </c>
      <c r="B163" s="7"/>
      <c r="C163" s="7">
        <v>3</v>
      </c>
      <c r="D163" s="7">
        <v>5.6800040999999997</v>
      </c>
      <c r="E163" s="7">
        <v>0.110904278</v>
      </c>
      <c r="F163" s="7">
        <v>0.51555948100000004</v>
      </c>
      <c r="G163" s="7">
        <v>4.6998821000000003E-2</v>
      </c>
      <c r="H163" s="7">
        <v>5.4201594999999996</v>
      </c>
      <c r="I163" s="7">
        <v>6.6818299999999997E-2</v>
      </c>
      <c r="J163" s="7">
        <v>0.58728826599999995</v>
      </c>
      <c r="K163" s="7">
        <v>4.4343132E-2</v>
      </c>
    </row>
    <row r="164" spans="1:11" x14ac:dyDescent="0.25">
      <c r="A164" s="7">
        <v>176</v>
      </c>
      <c r="B164" s="7"/>
      <c r="C164" s="7">
        <v>3</v>
      </c>
      <c r="D164" s="7">
        <v>6.1002771999999998</v>
      </c>
      <c r="E164" s="7">
        <v>0.19246438799999999</v>
      </c>
      <c r="F164" s="7">
        <v>0.44293353699999999</v>
      </c>
      <c r="G164" s="7">
        <v>1.0751884E-2</v>
      </c>
      <c r="H164" s="7">
        <v>2.4889252000000002</v>
      </c>
      <c r="I164" s="7">
        <v>0.43062603999999999</v>
      </c>
      <c r="J164" s="7">
        <v>0.25811282299999999</v>
      </c>
      <c r="K164" s="7">
        <v>3.9917868000000002E-2</v>
      </c>
    </row>
    <row r="165" spans="1:11" x14ac:dyDescent="0.25">
      <c r="A165" s="7">
        <v>177</v>
      </c>
      <c r="B165" s="7"/>
      <c r="C165" s="7">
        <v>3</v>
      </c>
      <c r="D165" s="7">
        <v>9.6114882000000001</v>
      </c>
      <c r="E165" s="7">
        <v>0.947279172</v>
      </c>
      <c r="F165" s="7">
        <v>1.3617254700000001</v>
      </c>
      <c r="G165" s="7">
        <v>0.31559320600000001</v>
      </c>
      <c r="H165" s="7">
        <v>30.239442100000002</v>
      </c>
      <c r="I165" s="7">
        <v>0.71241823999999998</v>
      </c>
      <c r="J165" s="7">
        <v>5.1709111029999999</v>
      </c>
      <c r="K165" s="7">
        <v>0.21431114400000001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23E6-078B-904A-8120-B945BBFB51C3}">
  <dimension ref="A1:D3502"/>
  <sheetViews>
    <sheetView workbookViewId="0">
      <selection activeCell="E10" sqref="E10"/>
    </sheetView>
  </sheetViews>
  <sheetFormatPr defaultColWidth="11" defaultRowHeight="15.75" x14ac:dyDescent="0.25"/>
  <cols>
    <col min="1" max="1" width="10.875" style="2"/>
    <col min="3" max="3" width="29.625" bestFit="1" customWidth="1"/>
    <col min="4" max="4" width="55.125" bestFit="1" customWidth="1"/>
  </cols>
  <sheetData>
    <row r="1" spans="1:4" x14ac:dyDescent="0.25">
      <c r="A1" s="8" t="s">
        <v>737</v>
      </c>
      <c r="B1" s="9" t="s">
        <v>738</v>
      </c>
      <c r="C1" s="9" t="s">
        <v>739</v>
      </c>
      <c r="D1" s="9" t="s">
        <v>740</v>
      </c>
    </row>
    <row r="2" spans="1:4" x14ac:dyDescent="0.25">
      <c r="A2" s="8" t="s">
        <v>741</v>
      </c>
      <c r="B2" s="9" t="s">
        <v>0</v>
      </c>
      <c r="C2" s="10">
        <v>6.2251301699577564</v>
      </c>
      <c r="D2" s="10">
        <v>6.1599569163400067</v>
      </c>
    </row>
    <row r="3" spans="1:4" x14ac:dyDescent="0.25">
      <c r="A3" s="8" t="s">
        <v>741</v>
      </c>
      <c r="B3" s="9" t="s">
        <v>0</v>
      </c>
      <c r="C3" s="10">
        <v>6.4196482955103651</v>
      </c>
      <c r="D3" s="10">
        <v>5.9701416110463672</v>
      </c>
    </row>
    <row r="4" spans="1:4" x14ac:dyDescent="0.25">
      <c r="A4" s="8" t="s">
        <v>741</v>
      </c>
      <c r="B4" s="9" t="s">
        <v>0</v>
      </c>
      <c r="C4" s="10">
        <v>6.3685627271834164</v>
      </c>
      <c r="D4" s="10">
        <v>6.0628421089804707</v>
      </c>
    </row>
    <row r="5" spans="1:4" x14ac:dyDescent="0.25">
      <c r="A5" s="8" t="s">
        <v>741</v>
      </c>
      <c r="B5" s="9" t="s">
        <v>1</v>
      </c>
      <c r="C5" s="10">
        <v>0.64953335298162884</v>
      </c>
      <c r="D5" s="10">
        <v>8.1452837518098661E-2</v>
      </c>
    </row>
    <row r="6" spans="1:4" x14ac:dyDescent="0.25">
      <c r="A6" s="8" t="s">
        <v>741</v>
      </c>
      <c r="B6" s="9" t="s">
        <v>1</v>
      </c>
      <c r="C6" s="10">
        <v>0.61705472050299637</v>
      </c>
      <c r="D6" s="10">
        <v>8.1452837518098661E-2</v>
      </c>
    </row>
    <row r="7" spans="1:4" x14ac:dyDescent="0.25">
      <c r="A7" s="8" t="s">
        <v>741</v>
      </c>
      <c r="B7" s="9" t="s">
        <v>1</v>
      </c>
      <c r="C7" s="10">
        <v>0.63499361430395906</v>
      </c>
      <c r="D7" s="10">
        <v>8.1452837518098661E-2</v>
      </c>
    </row>
    <row r="8" spans="1:4" x14ac:dyDescent="0.25">
      <c r="A8" s="8" t="s">
        <v>741</v>
      </c>
      <c r="B8" s="9" t="s">
        <v>2</v>
      </c>
      <c r="C8" s="10">
        <v>4.9008350525591897</v>
      </c>
      <c r="D8" s="10">
        <v>0.72814916834410426</v>
      </c>
    </row>
    <row r="9" spans="1:4" x14ac:dyDescent="0.25">
      <c r="A9" s="8" t="s">
        <v>741</v>
      </c>
      <c r="B9" s="9" t="s">
        <v>2</v>
      </c>
      <c r="C9" s="10">
        <v>4.8772570979467522</v>
      </c>
      <c r="D9" s="10">
        <v>0.75706289508069347</v>
      </c>
    </row>
    <row r="10" spans="1:4" x14ac:dyDescent="0.25">
      <c r="A10" s="8" t="s">
        <v>741</v>
      </c>
      <c r="B10" s="9" t="s">
        <v>2</v>
      </c>
      <c r="C10" s="10">
        <v>5.0147951665193045</v>
      </c>
      <c r="D10" s="10">
        <v>0.76236006639121368</v>
      </c>
    </row>
    <row r="11" spans="1:4" x14ac:dyDescent="0.25">
      <c r="A11" s="8" t="s">
        <v>741</v>
      </c>
      <c r="B11" s="9" t="s">
        <v>3</v>
      </c>
      <c r="C11" s="10">
        <v>4.3369289714117292</v>
      </c>
      <c r="D11" s="10">
        <v>0.36661722640110178</v>
      </c>
    </row>
    <row r="12" spans="1:4" x14ac:dyDescent="0.25">
      <c r="A12" s="8" t="s">
        <v>741</v>
      </c>
      <c r="B12" s="9" t="s">
        <v>3</v>
      </c>
      <c r="C12" s="10">
        <v>4.3153158463503285</v>
      </c>
      <c r="D12" s="10">
        <v>0.38736448070063911</v>
      </c>
    </row>
    <row r="13" spans="1:4" x14ac:dyDescent="0.25">
      <c r="A13" s="8" t="s">
        <v>741</v>
      </c>
      <c r="B13" s="9" t="s">
        <v>3</v>
      </c>
      <c r="C13" s="10">
        <v>4.4312407898614792</v>
      </c>
      <c r="D13" s="10">
        <v>0.3871437652293675</v>
      </c>
    </row>
    <row r="14" spans="1:4" x14ac:dyDescent="0.25">
      <c r="A14" s="8" t="s">
        <v>741</v>
      </c>
      <c r="B14" s="9" t="s">
        <v>4</v>
      </c>
      <c r="C14" s="10">
        <v>4.4391001080656256</v>
      </c>
      <c r="D14" s="10">
        <v>0.4696913514849736</v>
      </c>
    </row>
    <row r="15" spans="1:4" x14ac:dyDescent="0.25">
      <c r="A15" s="8" t="s">
        <v>741</v>
      </c>
      <c r="B15" s="9" t="s">
        <v>4</v>
      </c>
      <c r="C15" s="10">
        <v>4.4449945967187343</v>
      </c>
      <c r="D15" s="10">
        <v>0.40259384821838468</v>
      </c>
    </row>
    <row r="16" spans="1:4" x14ac:dyDescent="0.25">
      <c r="A16" s="8" t="s">
        <v>741</v>
      </c>
      <c r="B16" s="9" t="s">
        <v>4</v>
      </c>
      <c r="C16" s="10">
        <v>4.5098339719029372</v>
      </c>
      <c r="D16" s="10">
        <v>0.43592188438040752</v>
      </c>
    </row>
    <row r="17" spans="1:4" x14ac:dyDescent="0.25">
      <c r="A17" s="8" t="s">
        <v>741</v>
      </c>
      <c r="B17" s="9" t="s">
        <v>5</v>
      </c>
      <c r="C17" s="10">
        <v>4.1659888004715588</v>
      </c>
      <c r="D17" s="10">
        <v>0.42687255005826885</v>
      </c>
    </row>
    <row r="18" spans="1:4" x14ac:dyDescent="0.25">
      <c r="A18" s="8" t="s">
        <v>741</v>
      </c>
      <c r="B18" s="9" t="s">
        <v>5</v>
      </c>
      <c r="C18" s="10">
        <v>4.1836722664308867</v>
      </c>
      <c r="D18" s="10">
        <v>0.43172829042624566</v>
      </c>
    </row>
    <row r="19" spans="1:4" x14ac:dyDescent="0.25">
      <c r="A19" s="8" t="s">
        <v>741</v>
      </c>
      <c r="B19" s="9" t="s">
        <v>5</v>
      </c>
      <c r="C19" s="10">
        <v>4.2072502210433242</v>
      </c>
      <c r="D19" s="10">
        <v>0.42179609421902037</v>
      </c>
    </row>
    <row r="20" spans="1:4" x14ac:dyDescent="0.25">
      <c r="A20" s="8" t="s">
        <v>741</v>
      </c>
      <c r="B20" s="9" t="s">
        <v>6</v>
      </c>
      <c r="C20" s="10">
        <v>10.88570586501621</v>
      </c>
      <c r="D20" s="10">
        <v>1.5229455803934031</v>
      </c>
    </row>
    <row r="21" spans="1:4" x14ac:dyDescent="0.25">
      <c r="A21" s="8" t="s">
        <v>741</v>
      </c>
      <c r="B21" s="9" t="s">
        <v>6</v>
      </c>
      <c r="C21" s="10">
        <v>10.693152569014638</v>
      </c>
      <c r="D21" s="10">
        <v>1.4902796906451954</v>
      </c>
    </row>
    <row r="22" spans="1:4" x14ac:dyDescent="0.25">
      <c r="A22" s="8" t="s">
        <v>741</v>
      </c>
      <c r="B22" s="9" t="s">
        <v>6</v>
      </c>
      <c r="C22" s="10">
        <v>10.987877001670105</v>
      </c>
      <c r="D22" s="10">
        <v>1.4536409224140974</v>
      </c>
    </row>
    <row r="23" spans="1:4" x14ac:dyDescent="0.25">
      <c r="A23" s="8" t="s">
        <v>741</v>
      </c>
      <c r="B23" s="9" t="s">
        <v>7</v>
      </c>
      <c r="C23" s="10">
        <v>7.6673150604185096</v>
      </c>
      <c r="D23" s="10">
        <v>0.88397429106190617</v>
      </c>
    </row>
    <row r="24" spans="1:4" x14ac:dyDescent="0.25">
      <c r="A24" s="8" t="s">
        <v>741</v>
      </c>
      <c r="B24" s="9" t="s">
        <v>7</v>
      </c>
      <c r="C24" s="10">
        <v>7.6162294920915619</v>
      </c>
      <c r="D24" s="10">
        <v>0.90648726913161681</v>
      </c>
    </row>
    <row r="25" spans="1:4" x14ac:dyDescent="0.25">
      <c r="A25" s="8" t="s">
        <v>741</v>
      </c>
      <c r="B25" s="9" t="s">
        <v>7</v>
      </c>
      <c r="C25" s="10">
        <v>7.5788977306218683</v>
      </c>
      <c r="D25" s="10">
        <v>0.87691139598121259</v>
      </c>
    </row>
    <row r="26" spans="1:4" x14ac:dyDescent="0.25">
      <c r="A26" s="8" t="s">
        <v>741</v>
      </c>
      <c r="B26" s="9" t="s">
        <v>8</v>
      </c>
      <c r="C26" s="10">
        <v>7.7184006287454565</v>
      </c>
      <c r="D26" s="10">
        <v>0.74161281209167629</v>
      </c>
    </row>
    <row r="27" spans="1:4" x14ac:dyDescent="0.25">
      <c r="A27" s="8" t="s">
        <v>741</v>
      </c>
      <c r="B27" s="9" t="s">
        <v>8</v>
      </c>
      <c r="C27" s="10">
        <v>7.6417722762550353</v>
      </c>
      <c r="D27" s="10">
        <v>0.77427870183988401</v>
      </c>
    </row>
    <row r="28" spans="1:4" x14ac:dyDescent="0.25">
      <c r="A28" s="8" t="s">
        <v>741</v>
      </c>
      <c r="B28" s="9" t="s">
        <v>8</v>
      </c>
      <c r="C28" s="10">
        <v>7.5278121622949214</v>
      </c>
      <c r="D28" s="10">
        <v>0.77758943390895918</v>
      </c>
    </row>
    <row r="29" spans="1:4" x14ac:dyDescent="0.25">
      <c r="A29" s="8" t="s">
        <v>741</v>
      </c>
      <c r="B29" s="9" t="s">
        <v>9</v>
      </c>
      <c r="C29" s="10">
        <v>8.1211906867079282</v>
      </c>
      <c r="D29" s="10">
        <v>0.76302221280502869</v>
      </c>
    </row>
    <row r="30" spans="1:4" x14ac:dyDescent="0.25">
      <c r="A30" s="8" t="s">
        <v>741</v>
      </c>
      <c r="B30" s="9" t="s">
        <v>9</v>
      </c>
      <c r="C30" s="10">
        <v>8.0799292661361637</v>
      </c>
      <c r="D30" s="10">
        <v>0.84292121340537485</v>
      </c>
    </row>
    <row r="31" spans="1:4" x14ac:dyDescent="0.25">
      <c r="A31" s="8" t="s">
        <v>741</v>
      </c>
      <c r="B31" s="9" t="s">
        <v>9</v>
      </c>
      <c r="C31" s="10">
        <v>8.2587287552804796</v>
      </c>
      <c r="D31" s="10">
        <v>0.78730091464491281</v>
      </c>
    </row>
    <row r="32" spans="1:4" x14ac:dyDescent="0.25">
      <c r="A32" s="8" t="s">
        <v>741</v>
      </c>
      <c r="B32" s="9" t="s">
        <v>0</v>
      </c>
      <c r="C32" s="10">
        <v>5.8400235779546126</v>
      </c>
      <c r="D32" s="10">
        <v>5.7030758908076411</v>
      </c>
    </row>
    <row r="33" spans="1:4" x14ac:dyDescent="0.25">
      <c r="A33" s="8" t="s">
        <v>741</v>
      </c>
      <c r="B33" s="9" t="s">
        <v>0</v>
      </c>
      <c r="C33" s="10">
        <v>5.7791138618724816</v>
      </c>
      <c r="D33" s="10">
        <v>5.6920401172440576</v>
      </c>
    </row>
    <row r="34" spans="1:4" x14ac:dyDescent="0.25">
      <c r="A34" s="8" t="s">
        <v>741</v>
      </c>
      <c r="B34" s="9" t="s">
        <v>0</v>
      </c>
      <c r="C34" s="10">
        <v>5.8243049415463206</v>
      </c>
      <c r="D34" s="10">
        <v>5.7141116643712255</v>
      </c>
    </row>
    <row r="35" spans="1:4" x14ac:dyDescent="0.25">
      <c r="A35" s="8" t="s">
        <v>741</v>
      </c>
      <c r="B35" s="9" t="s">
        <v>1</v>
      </c>
      <c r="C35" s="10">
        <v>0.63047450633657531</v>
      </c>
      <c r="D35" s="10">
        <v>8.1452837518098661E-2</v>
      </c>
    </row>
    <row r="36" spans="1:4" x14ac:dyDescent="0.25">
      <c r="A36" s="8" t="s">
        <v>741</v>
      </c>
      <c r="B36" s="9" t="s">
        <v>1</v>
      </c>
      <c r="C36" s="10">
        <v>0.62674133018960598</v>
      </c>
      <c r="D36" s="10">
        <v>8.1452837518098661E-2</v>
      </c>
    </row>
    <row r="37" spans="1:4" x14ac:dyDescent="0.25">
      <c r="A37" s="8" t="s">
        <v>741</v>
      </c>
      <c r="B37" s="9" t="s">
        <v>1</v>
      </c>
      <c r="C37" s="10">
        <v>0.62850967678553893</v>
      </c>
      <c r="D37" s="10">
        <v>8.1452837518098661E-2</v>
      </c>
    </row>
    <row r="38" spans="1:4" x14ac:dyDescent="0.25">
      <c r="A38" s="8" t="s">
        <v>742</v>
      </c>
      <c r="B38" s="9" t="s">
        <v>1</v>
      </c>
      <c r="C38" s="10">
        <v>6.002423147216461E-2</v>
      </c>
      <c r="D38" s="10">
        <v>0.16089119001997634</v>
      </c>
    </row>
    <row r="39" spans="1:4" x14ac:dyDescent="0.25">
      <c r="A39" s="8" t="s">
        <v>742</v>
      </c>
      <c r="B39" s="9" t="s">
        <v>1</v>
      </c>
      <c r="C39" s="10">
        <v>6.002423147216461E-2</v>
      </c>
      <c r="D39" s="10">
        <v>0.16089119001997634</v>
      </c>
    </row>
    <row r="40" spans="1:4" x14ac:dyDescent="0.25">
      <c r="A40" s="8" t="s">
        <v>742</v>
      </c>
      <c r="B40" s="9" t="s">
        <v>1</v>
      </c>
      <c r="C40" s="10">
        <v>6.002423147216461E-2</v>
      </c>
      <c r="D40" s="10">
        <v>0.16089119001997634</v>
      </c>
    </row>
    <row r="41" spans="1:4" x14ac:dyDescent="0.25">
      <c r="A41" s="8" t="s">
        <v>742</v>
      </c>
      <c r="B41" s="9" t="s">
        <v>0</v>
      </c>
      <c r="C41" s="10">
        <v>22.812965891122655</v>
      </c>
      <c r="D41" s="10">
        <v>23.862428146275835</v>
      </c>
    </row>
    <row r="42" spans="1:4" x14ac:dyDescent="0.25">
      <c r="A42" s="8" t="s">
        <v>742</v>
      </c>
      <c r="B42" s="9" t="s">
        <v>0</v>
      </c>
      <c r="C42" s="10">
        <v>22.196911514056307</v>
      </c>
      <c r="D42" s="10">
        <v>23.184658975090706</v>
      </c>
    </row>
    <row r="43" spans="1:4" x14ac:dyDescent="0.25">
      <c r="A43" s="8" t="s">
        <v>742</v>
      </c>
      <c r="B43" s="9" t="s">
        <v>0</v>
      </c>
      <c r="C43" s="10">
        <v>22.525473848491693</v>
      </c>
      <c r="D43" s="10">
        <v>23.994924375229321</v>
      </c>
    </row>
    <row r="44" spans="1:4" x14ac:dyDescent="0.25">
      <c r="A44" s="8" t="s">
        <v>742</v>
      </c>
      <c r="B44" s="9" t="s">
        <v>12</v>
      </c>
      <c r="C44" s="10">
        <v>0.92434852249625232</v>
      </c>
      <c r="D44" s="10">
        <v>0.16089119001997634</v>
      </c>
    </row>
    <row r="45" spans="1:4" x14ac:dyDescent="0.25">
      <c r="A45" s="8" t="s">
        <v>742</v>
      </c>
      <c r="B45" s="9" t="s">
        <v>12</v>
      </c>
      <c r="C45" s="10">
        <v>0.91592911267634558</v>
      </c>
      <c r="D45" s="10">
        <v>0.16089119001997634</v>
      </c>
    </row>
    <row r="46" spans="1:4" x14ac:dyDescent="0.25">
      <c r="A46" s="8" t="s">
        <v>742</v>
      </c>
      <c r="B46" s="9" t="s">
        <v>12</v>
      </c>
      <c r="C46" s="10">
        <v>0.91859868164363312</v>
      </c>
      <c r="D46" s="10">
        <v>0.16089119001997634</v>
      </c>
    </row>
    <row r="47" spans="1:4" x14ac:dyDescent="0.25">
      <c r="A47" s="8" t="s">
        <v>742</v>
      </c>
      <c r="B47" s="9" t="s">
        <v>13</v>
      </c>
      <c r="C47" s="10">
        <v>23.88079347803766</v>
      </c>
      <c r="D47" s="10">
        <v>7.7539443108157693</v>
      </c>
    </row>
    <row r="48" spans="1:4" x14ac:dyDescent="0.25">
      <c r="A48" s="8" t="s">
        <v>742</v>
      </c>
      <c r="B48" s="9" t="s">
        <v>13</v>
      </c>
      <c r="C48" s="10">
        <v>24.763804751832762</v>
      </c>
      <c r="D48" s="10">
        <v>8.0011007379020747</v>
      </c>
    </row>
    <row r="49" spans="1:4" x14ac:dyDescent="0.25">
      <c r="A49" s="8" t="s">
        <v>742</v>
      </c>
      <c r="B49" s="9" t="s">
        <v>13</v>
      </c>
      <c r="C49" s="10">
        <v>24.312031541984105</v>
      </c>
      <c r="D49" s="10">
        <v>7.9679766806637042</v>
      </c>
    </row>
    <row r="50" spans="1:4" x14ac:dyDescent="0.25">
      <c r="A50" s="8" t="s">
        <v>742</v>
      </c>
      <c r="B50" s="9" t="s">
        <v>14</v>
      </c>
      <c r="C50" s="10">
        <v>24.312031541984105</v>
      </c>
      <c r="D50" s="10">
        <v>7.5781320070121083</v>
      </c>
    </row>
    <row r="51" spans="1:4" x14ac:dyDescent="0.25">
      <c r="A51" s="8" t="s">
        <v>742</v>
      </c>
      <c r="B51" s="9" t="s">
        <v>14</v>
      </c>
      <c r="C51" s="10">
        <v>25.236113107583627</v>
      </c>
      <c r="D51" s="10">
        <v>7.6927922051449302</v>
      </c>
    </row>
    <row r="52" spans="1:4" x14ac:dyDescent="0.25">
      <c r="A52" s="8" t="s">
        <v>742</v>
      </c>
      <c r="B52" s="9" t="s">
        <v>14</v>
      </c>
      <c r="C52" s="10">
        <v>24.825410189539394</v>
      </c>
      <c r="D52" s="10">
        <v>7.6341881038770429</v>
      </c>
    </row>
    <row r="53" spans="1:4" x14ac:dyDescent="0.25">
      <c r="A53" s="8" t="s">
        <v>742</v>
      </c>
      <c r="B53" s="9" t="s">
        <v>15</v>
      </c>
      <c r="C53" s="10">
        <v>25.544140296116801</v>
      </c>
      <c r="D53" s="10">
        <v>8.120856944840801</v>
      </c>
    </row>
    <row r="54" spans="1:4" x14ac:dyDescent="0.25">
      <c r="A54" s="8" t="s">
        <v>742</v>
      </c>
      <c r="B54" s="9" t="s">
        <v>15</v>
      </c>
      <c r="C54" s="10">
        <v>25.092367086268148</v>
      </c>
      <c r="D54" s="10">
        <v>8.2482571649883809</v>
      </c>
    </row>
    <row r="55" spans="1:4" x14ac:dyDescent="0.25">
      <c r="A55" s="8" t="s">
        <v>742</v>
      </c>
      <c r="B55" s="9" t="s">
        <v>15</v>
      </c>
      <c r="C55" s="10">
        <v>25.97537836006325</v>
      </c>
      <c r="D55" s="10">
        <v>8.0444168127522531</v>
      </c>
    </row>
    <row r="56" spans="1:4" x14ac:dyDescent="0.25">
      <c r="A56" s="8" t="s">
        <v>742</v>
      </c>
      <c r="B56" s="9" t="s">
        <v>16</v>
      </c>
      <c r="C56" s="10">
        <v>7.6251719818469317</v>
      </c>
      <c r="D56" s="10">
        <v>1.3085123731093804</v>
      </c>
    </row>
    <row r="57" spans="1:4" x14ac:dyDescent="0.25">
      <c r="A57" s="8" t="s">
        <v>742</v>
      </c>
      <c r="B57" s="9" t="s">
        <v>16</v>
      </c>
      <c r="C57" s="10">
        <v>7.6210649526664884</v>
      </c>
      <c r="D57" s="10">
        <v>1.3905581148844226</v>
      </c>
    </row>
    <row r="58" spans="1:4" x14ac:dyDescent="0.25">
      <c r="A58" s="8" t="s">
        <v>742</v>
      </c>
      <c r="B58" s="9" t="s">
        <v>16</v>
      </c>
      <c r="C58" s="10">
        <v>7.869540218083249</v>
      </c>
      <c r="D58" s="10">
        <v>1.4244465734436786</v>
      </c>
    </row>
    <row r="59" spans="1:4" x14ac:dyDescent="0.25">
      <c r="A59" s="8" t="s">
        <v>742</v>
      </c>
      <c r="B59" s="9" t="s">
        <v>17</v>
      </c>
      <c r="C59" s="10">
        <v>8.0153397539889522</v>
      </c>
      <c r="D59" s="10">
        <v>1.3385788250642094</v>
      </c>
    </row>
    <row r="60" spans="1:4" x14ac:dyDescent="0.25">
      <c r="A60" s="8" t="s">
        <v>742</v>
      </c>
      <c r="B60" s="9" t="s">
        <v>17</v>
      </c>
      <c r="C60" s="10">
        <v>7.9824835205454123</v>
      </c>
      <c r="D60" s="10">
        <v>1.3722124831831706</v>
      </c>
    </row>
    <row r="61" spans="1:4" x14ac:dyDescent="0.25">
      <c r="A61" s="8" t="s">
        <v>742</v>
      </c>
      <c r="B61" s="9" t="s">
        <v>17</v>
      </c>
      <c r="C61" s="10">
        <v>8.1426576585826638</v>
      </c>
      <c r="D61" s="10">
        <v>1.4782094663459577</v>
      </c>
    </row>
    <row r="62" spans="1:4" x14ac:dyDescent="0.25">
      <c r="A62" s="8" t="s">
        <v>742</v>
      </c>
      <c r="B62" s="9" t="s">
        <v>18</v>
      </c>
      <c r="C62" s="10">
        <v>7.9475737725116522</v>
      </c>
      <c r="D62" s="10">
        <v>1.3477516409148356</v>
      </c>
    </row>
    <row r="63" spans="1:4" x14ac:dyDescent="0.25">
      <c r="A63" s="8" t="s">
        <v>742</v>
      </c>
      <c r="B63" s="9" t="s">
        <v>18</v>
      </c>
      <c r="C63" s="10">
        <v>7.8900753639854608</v>
      </c>
      <c r="D63" s="10">
        <v>1.3143727832361696</v>
      </c>
    </row>
    <row r="64" spans="1:4" x14ac:dyDescent="0.25">
      <c r="A64" s="8" t="s">
        <v>742</v>
      </c>
      <c r="B64" s="9" t="s">
        <v>18</v>
      </c>
      <c r="C64" s="10">
        <v>8.0523030166129335</v>
      </c>
      <c r="D64" s="10">
        <v>1.3525928492804433</v>
      </c>
    </row>
    <row r="65" spans="1:4" x14ac:dyDescent="0.25">
      <c r="A65" s="8" t="s">
        <v>742</v>
      </c>
      <c r="B65" s="9" t="s">
        <v>19</v>
      </c>
      <c r="C65" s="10">
        <v>23.223668809166888</v>
      </c>
      <c r="D65" s="10">
        <v>1.5360491662929592</v>
      </c>
    </row>
    <row r="66" spans="1:4" x14ac:dyDescent="0.25">
      <c r="A66" s="8" t="s">
        <v>742</v>
      </c>
      <c r="B66" s="9" t="s">
        <v>19</v>
      </c>
      <c r="C66" s="10">
        <v>22.895106474731502</v>
      </c>
      <c r="D66" s="10">
        <v>1.5434383790615189</v>
      </c>
    </row>
    <row r="67" spans="1:4" x14ac:dyDescent="0.25">
      <c r="A67" s="8" t="s">
        <v>742</v>
      </c>
      <c r="B67" s="9" t="s">
        <v>19</v>
      </c>
      <c r="C67" s="10">
        <v>23.408485122286795</v>
      </c>
      <c r="D67" s="10">
        <v>1.5872640547922867</v>
      </c>
    </row>
    <row r="68" spans="1:4" x14ac:dyDescent="0.25">
      <c r="A68" s="8" t="s">
        <v>742</v>
      </c>
      <c r="B68" s="9" t="s">
        <v>20</v>
      </c>
      <c r="C68" s="10">
        <v>23.490625705895638</v>
      </c>
      <c r="D68" s="10">
        <v>2.0290880182640953</v>
      </c>
    </row>
    <row r="69" spans="1:4" x14ac:dyDescent="0.25">
      <c r="A69" s="8" t="s">
        <v>742</v>
      </c>
      <c r="B69" s="9" t="s">
        <v>20</v>
      </c>
      <c r="C69" s="10">
        <v>23.737047456722181</v>
      </c>
      <c r="D69" s="10">
        <v>1.9011781972359247</v>
      </c>
    </row>
    <row r="70" spans="1:4" x14ac:dyDescent="0.25">
      <c r="A70" s="8" t="s">
        <v>742</v>
      </c>
      <c r="B70" s="9" t="s">
        <v>20</v>
      </c>
      <c r="C70" s="10">
        <v>24.435242417397376</v>
      </c>
      <c r="D70" s="10">
        <v>1.7121162705369155</v>
      </c>
    </row>
    <row r="71" spans="1:4" x14ac:dyDescent="0.25">
      <c r="A71" s="8" t="s">
        <v>742</v>
      </c>
      <c r="B71" s="9" t="s">
        <v>21</v>
      </c>
      <c r="C71" s="10">
        <v>23.47009055999343</v>
      </c>
      <c r="D71" s="10">
        <v>1.6122344979412122</v>
      </c>
    </row>
    <row r="72" spans="1:4" x14ac:dyDescent="0.25">
      <c r="A72" s="8" t="s">
        <v>742</v>
      </c>
      <c r="B72" s="9" t="s">
        <v>21</v>
      </c>
      <c r="C72" s="10">
        <v>23.038852496046985</v>
      </c>
      <c r="D72" s="10">
        <v>1.6879102287088752</v>
      </c>
    </row>
    <row r="73" spans="1:4" x14ac:dyDescent="0.25">
      <c r="A73" s="8" t="s">
        <v>742</v>
      </c>
      <c r="B73" s="9" t="s">
        <v>21</v>
      </c>
      <c r="C73" s="10">
        <v>22.997782204242561</v>
      </c>
      <c r="D73" s="10">
        <v>1.6183497085082963</v>
      </c>
    </row>
    <row r="74" spans="1:4" x14ac:dyDescent="0.25">
      <c r="A74" s="8" t="s">
        <v>742</v>
      </c>
      <c r="B74" s="9" t="s">
        <v>22</v>
      </c>
      <c r="C74" s="10">
        <v>5.5203195268702387</v>
      </c>
      <c r="D74" s="10">
        <v>0.54003424517917564</v>
      </c>
    </row>
    <row r="75" spans="1:4" x14ac:dyDescent="0.25">
      <c r="A75" s="8" t="s">
        <v>742</v>
      </c>
      <c r="B75" s="9" t="s">
        <v>22</v>
      </c>
      <c r="C75" s="10">
        <v>5.3621989034232094</v>
      </c>
      <c r="D75" s="10">
        <v>0.51455420114965955</v>
      </c>
    </row>
    <row r="76" spans="1:4" x14ac:dyDescent="0.25">
      <c r="A76" s="8" t="s">
        <v>742</v>
      </c>
      <c r="B76" s="9" t="s">
        <v>22</v>
      </c>
      <c r="C76" s="10">
        <v>5.534694129001787</v>
      </c>
      <c r="D76" s="10">
        <v>0.53188063108973049</v>
      </c>
    </row>
    <row r="77" spans="1:4" x14ac:dyDescent="0.25">
      <c r="A77" s="8" t="s">
        <v>742</v>
      </c>
      <c r="B77" s="9" t="s">
        <v>23</v>
      </c>
      <c r="C77" s="10">
        <v>4.7132882929133215</v>
      </c>
      <c r="D77" s="10">
        <v>0.55404826939540941</v>
      </c>
    </row>
    <row r="78" spans="1:4" x14ac:dyDescent="0.25">
      <c r="A78" s="8" t="s">
        <v>742</v>
      </c>
      <c r="B78" s="9" t="s">
        <v>23</v>
      </c>
      <c r="C78" s="10">
        <v>4.7050742345524368</v>
      </c>
      <c r="D78" s="10">
        <v>0.55430306983570465</v>
      </c>
    </row>
    <row r="79" spans="1:4" x14ac:dyDescent="0.25">
      <c r="A79" s="8" t="s">
        <v>742</v>
      </c>
      <c r="B79" s="9" t="s">
        <v>23</v>
      </c>
      <c r="C79" s="10">
        <v>4.608559048812042</v>
      </c>
      <c r="D79" s="10">
        <v>0.56424028700721585</v>
      </c>
    </row>
    <row r="80" spans="1:4" x14ac:dyDescent="0.25">
      <c r="A80" s="8" t="s">
        <v>742</v>
      </c>
      <c r="B80" s="9" t="s">
        <v>24</v>
      </c>
      <c r="C80" s="10">
        <v>4.840606197507034</v>
      </c>
      <c r="D80" s="10">
        <v>0.61239757022300123</v>
      </c>
    </row>
    <row r="81" spans="1:4" x14ac:dyDescent="0.25">
      <c r="A81" s="8" t="s">
        <v>742</v>
      </c>
      <c r="B81" s="9" t="s">
        <v>24</v>
      </c>
      <c r="C81" s="10">
        <v>5.0028338501345058</v>
      </c>
      <c r="D81" s="10">
        <v>0.63303640588690946</v>
      </c>
    </row>
    <row r="82" spans="1:4" x14ac:dyDescent="0.25">
      <c r="A82" s="8" t="s">
        <v>742</v>
      </c>
      <c r="B82" s="9" t="s">
        <v>24</v>
      </c>
      <c r="C82" s="10">
        <v>5.0028338501345058</v>
      </c>
      <c r="D82" s="10">
        <v>0.64628602878225772</v>
      </c>
    </row>
    <row r="83" spans="1:4" x14ac:dyDescent="0.25">
      <c r="A83" s="8" t="s">
        <v>742</v>
      </c>
      <c r="B83" s="9" t="s">
        <v>25</v>
      </c>
      <c r="C83" s="10">
        <v>16.227344600283384</v>
      </c>
      <c r="D83" s="10">
        <v>0.86668840963757188</v>
      </c>
    </row>
    <row r="84" spans="1:4" x14ac:dyDescent="0.25">
      <c r="A84" s="8" t="s">
        <v>742</v>
      </c>
      <c r="B84" s="9" t="s">
        <v>25</v>
      </c>
      <c r="C84" s="10">
        <v>16.757151364560446</v>
      </c>
      <c r="D84" s="10">
        <v>0.87025561580170407</v>
      </c>
    </row>
    <row r="85" spans="1:4" x14ac:dyDescent="0.25">
      <c r="A85" s="8" t="s">
        <v>742</v>
      </c>
      <c r="B85" s="9" t="s">
        <v>25</v>
      </c>
      <c r="C85" s="10">
        <v>16.705813499804915</v>
      </c>
      <c r="D85" s="10">
        <v>0.87127481756288472</v>
      </c>
    </row>
    <row r="86" spans="1:4" x14ac:dyDescent="0.25">
      <c r="A86" s="8" t="s">
        <v>742</v>
      </c>
      <c r="B86" s="9" t="s">
        <v>26</v>
      </c>
      <c r="C86" s="10">
        <v>17.289011643427727</v>
      </c>
      <c r="D86" s="10">
        <v>0.98415141261364092</v>
      </c>
    </row>
    <row r="87" spans="1:4" x14ac:dyDescent="0.25">
      <c r="A87" s="8" t="s">
        <v>742</v>
      </c>
      <c r="B87" s="9" t="s">
        <v>26</v>
      </c>
      <c r="C87" s="10">
        <v>17.870156272460317</v>
      </c>
      <c r="D87" s="10">
        <v>0.9917954258224958</v>
      </c>
    </row>
    <row r="88" spans="1:4" x14ac:dyDescent="0.25">
      <c r="A88" s="8" t="s">
        <v>742</v>
      </c>
      <c r="B88" s="9" t="s">
        <v>26</v>
      </c>
      <c r="C88" s="10">
        <v>17.613466948682671</v>
      </c>
      <c r="D88" s="10">
        <v>1.0093766562028619</v>
      </c>
    </row>
    <row r="89" spans="1:4" x14ac:dyDescent="0.25">
      <c r="A89" s="8" t="s">
        <v>742</v>
      </c>
      <c r="B89" s="9" t="s">
        <v>27</v>
      </c>
      <c r="C89" s="10">
        <v>16.935807133909687</v>
      </c>
      <c r="D89" s="10">
        <v>0.98975702230013451</v>
      </c>
    </row>
    <row r="90" spans="1:4" x14ac:dyDescent="0.25">
      <c r="A90" s="8" t="s">
        <v>742</v>
      </c>
      <c r="B90" s="9" t="s">
        <v>27</v>
      </c>
      <c r="C90" s="10">
        <v>16.43064254471528</v>
      </c>
      <c r="D90" s="10">
        <v>1.0272126870235232</v>
      </c>
    </row>
    <row r="91" spans="1:4" x14ac:dyDescent="0.25">
      <c r="A91" s="8" t="s">
        <v>742</v>
      </c>
      <c r="B91" s="9" t="s">
        <v>27</v>
      </c>
      <c r="C91" s="10">
        <v>16.582602624391644</v>
      </c>
      <c r="D91" s="10">
        <v>1.0251742835011619</v>
      </c>
    </row>
    <row r="92" spans="1:4" x14ac:dyDescent="0.25">
      <c r="A92" s="8" t="s">
        <v>742</v>
      </c>
      <c r="B92" s="9" t="s">
        <v>1</v>
      </c>
      <c r="C92" s="10">
        <v>6.002423147216461E-2</v>
      </c>
      <c r="D92" s="10">
        <v>0.16089119001997634</v>
      </c>
    </row>
    <row r="93" spans="1:4" x14ac:dyDescent="0.25">
      <c r="A93" s="8" t="s">
        <v>742</v>
      </c>
      <c r="B93" s="9" t="s">
        <v>1</v>
      </c>
      <c r="C93" s="10">
        <v>6.002423147216461E-2</v>
      </c>
      <c r="D93" s="10">
        <v>0.16089119001997634</v>
      </c>
    </row>
    <row r="94" spans="1:4" x14ac:dyDescent="0.25">
      <c r="A94" s="8" t="s">
        <v>742</v>
      </c>
      <c r="B94" s="9" t="s">
        <v>1</v>
      </c>
      <c r="C94" s="10">
        <v>6.002423147216461E-2</v>
      </c>
      <c r="D94" s="10">
        <v>0.16089119001997634</v>
      </c>
    </row>
    <row r="95" spans="1:4" x14ac:dyDescent="0.25">
      <c r="A95" s="8" t="s">
        <v>742</v>
      </c>
      <c r="B95" s="9" t="s">
        <v>0</v>
      </c>
      <c r="C95" s="10">
        <v>22.854036182927079</v>
      </c>
      <c r="D95" s="10">
        <v>24.346548982836641</v>
      </c>
    </row>
    <row r="96" spans="1:4" x14ac:dyDescent="0.25">
      <c r="A96" s="8" t="s">
        <v>742</v>
      </c>
      <c r="B96" s="9" t="s">
        <v>0</v>
      </c>
      <c r="C96" s="10">
        <v>23.531695997700062</v>
      </c>
      <c r="D96" s="10">
        <v>24.05607648090016</v>
      </c>
    </row>
    <row r="97" spans="1:4" x14ac:dyDescent="0.25">
      <c r="A97" s="8" t="s">
        <v>742</v>
      </c>
      <c r="B97" s="9" t="s">
        <v>0</v>
      </c>
      <c r="C97" s="10">
        <v>23.449555414091218</v>
      </c>
      <c r="D97" s="10">
        <v>24.856149863426964</v>
      </c>
    </row>
    <row r="98" spans="1:4" x14ac:dyDescent="0.25">
      <c r="A98" s="8" t="s">
        <v>742</v>
      </c>
      <c r="B98" s="9" t="s">
        <v>28</v>
      </c>
      <c r="C98" s="10">
        <v>9.986713760601269</v>
      </c>
      <c r="D98" s="10">
        <v>0.80094989604142031</v>
      </c>
    </row>
    <row r="99" spans="1:4" x14ac:dyDescent="0.25">
      <c r="A99" s="8" t="s">
        <v>742</v>
      </c>
      <c r="B99" s="9" t="s">
        <v>28</v>
      </c>
      <c r="C99" s="10">
        <v>10.34197178470953</v>
      </c>
      <c r="D99" s="10">
        <v>0.66794406620734637</v>
      </c>
    </row>
    <row r="100" spans="1:4" x14ac:dyDescent="0.25">
      <c r="A100" s="8" t="s">
        <v>742</v>
      </c>
      <c r="B100" s="9" t="s">
        <v>28</v>
      </c>
      <c r="C100" s="10">
        <v>10.132513296506971</v>
      </c>
      <c r="D100" s="10">
        <v>0.68042928778180933</v>
      </c>
    </row>
    <row r="101" spans="1:4" x14ac:dyDescent="0.25">
      <c r="A101" s="8" t="s">
        <v>742</v>
      </c>
      <c r="B101" s="9" t="s">
        <v>29</v>
      </c>
      <c r="C101" s="10">
        <v>10.04010513994702</v>
      </c>
      <c r="D101" s="10">
        <v>0.78515226874312039</v>
      </c>
    </row>
    <row r="102" spans="1:4" x14ac:dyDescent="0.25">
      <c r="A102" s="8" t="s">
        <v>742</v>
      </c>
      <c r="B102" s="9" t="s">
        <v>29</v>
      </c>
      <c r="C102" s="10">
        <v>9.9353758958457394</v>
      </c>
      <c r="D102" s="10">
        <v>0.791012678869909</v>
      </c>
    </row>
    <row r="103" spans="1:4" x14ac:dyDescent="0.25">
      <c r="A103" s="8" t="s">
        <v>742</v>
      </c>
      <c r="B103" s="9" t="s">
        <v>29</v>
      </c>
      <c r="C103" s="10">
        <v>9.8183255642031337</v>
      </c>
      <c r="D103" s="10">
        <v>0.75126381018386401</v>
      </c>
    </row>
    <row r="104" spans="1:4" x14ac:dyDescent="0.25">
      <c r="A104" s="8" t="s">
        <v>742</v>
      </c>
      <c r="B104" s="9" t="s">
        <v>30</v>
      </c>
      <c r="C104" s="10">
        <v>9.8881450602706522</v>
      </c>
      <c r="D104" s="10">
        <v>0.84655917485425403</v>
      </c>
    </row>
    <row r="105" spans="1:4" x14ac:dyDescent="0.25">
      <c r="A105" s="8" t="s">
        <v>742</v>
      </c>
      <c r="B105" s="9" t="s">
        <v>30</v>
      </c>
      <c r="C105" s="10">
        <v>9.6355627656734502</v>
      </c>
      <c r="D105" s="10">
        <v>0.85216478454074773</v>
      </c>
    </row>
    <row r="106" spans="1:4" x14ac:dyDescent="0.25">
      <c r="A106" s="8" t="s">
        <v>742</v>
      </c>
      <c r="B106" s="9" t="s">
        <v>30</v>
      </c>
      <c r="C106" s="10">
        <v>9.6150276197712383</v>
      </c>
      <c r="D106" s="10">
        <v>0.78693587182518643</v>
      </c>
    </row>
    <row r="107" spans="1:4" x14ac:dyDescent="0.25">
      <c r="A107" s="8" t="s">
        <v>742</v>
      </c>
      <c r="B107" s="9" t="s">
        <v>31</v>
      </c>
      <c r="C107" s="10">
        <v>3.4791260241904016</v>
      </c>
      <c r="D107" s="10">
        <v>0.74540340005707528</v>
      </c>
    </row>
    <row r="108" spans="1:4" x14ac:dyDescent="0.25">
      <c r="A108" s="8" t="s">
        <v>742</v>
      </c>
      <c r="B108" s="9" t="s">
        <v>31</v>
      </c>
      <c r="C108" s="10">
        <v>3.374396780089123</v>
      </c>
      <c r="D108" s="10">
        <v>0.72043295690814957</v>
      </c>
    </row>
    <row r="109" spans="1:4" x14ac:dyDescent="0.25">
      <c r="A109" s="8" t="s">
        <v>742</v>
      </c>
      <c r="B109" s="9" t="s">
        <v>31</v>
      </c>
      <c r="C109" s="10">
        <v>3.4380557323859788</v>
      </c>
      <c r="D109" s="10">
        <v>0.71431774634106571</v>
      </c>
    </row>
    <row r="110" spans="1:4" x14ac:dyDescent="0.25">
      <c r="A110" s="8" t="s">
        <v>742</v>
      </c>
      <c r="B110" s="9" t="s">
        <v>32</v>
      </c>
      <c r="C110" s="10">
        <v>3.6701028810809699</v>
      </c>
      <c r="D110" s="10">
        <v>0.80553630396673315</v>
      </c>
    </row>
    <row r="111" spans="1:4" x14ac:dyDescent="0.25">
      <c r="A111" s="8" t="s">
        <v>742</v>
      </c>
      <c r="B111" s="9" t="s">
        <v>32</v>
      </c>
      <c r="C111" s="10">
        <v>3.6084974433743358</v>
      </c>
      <c r="D111" s="10">
        <v>0.79916629295935415</v>
      </c>
    </row>
    <row r="112" spans="1:4" x14ac:dyDescent="0.25">
      <c r="A112" s="8" t="s">
        <v>742</v>
      </c>
      <c r="B112" s="9" t="s">
        <v>32</v>
      </c>
      <c r="C112" s="10">
        <v>3.6906380269831818</v>
      </c>
      <c r="D112" s="10">
        <v>0.74081699213176233</v>
      </c>
    </row>
    <row r="113" spans="1:4" x14ac:dyDescent="0.25">
      <c r="A113" s="8" t="s">
        <v>742</v>
      </c>
      <c r="B113" s="9" t="s">
        <v>33</v>
      </c>
      <c r="C113" s="10">
        <v>3.7255477750169419</v>
      </c>
      <c r="D113" s="10">
        <v>0.76909984100452522</v>
      </c>
    </row>
    <row r="114" spans="1:4" x14ac:dyDescent="0.25">
      <c r="A114" s="8" t="s">
        <v>742</v>
      </c>
      <c r="B114" s="9" t="s">
        <v>33</v>
      </c>
      <c r="C114" s="10">
        <v>3.6865309978027399</v>
      </c>
      <c r="D114" s="10">
        <v>0.80120469648171544</v>
      </c>
    </row>
    <row r="115" spans="1:4" x14ac:dyDescent="0.25">
      <c r="A115" s="8" t="s">
        <v>742</v>
      </c>
      <c r="B115" s="9" t="s">
        <v>33</v>
      </c>
      <c r="C115" s="10">
        <v>3.6762634248516335</v>
      </c>
      <c r="D115" s="10">
        <v>0.80833910880997994</v>
      </c>
    </row>
    <row r="116" spans="1:4" x14ac:dyDescent="0.25">
      <c r="A116" s="8" t="s">
        <v>742</v>
      </c>
      <c r="B116" s="9" t="s">
        <v>34</v>
      </c>
      <c r="C116" s="10">
        <v>3.312791342382488</v>
      </c>
      <c r="D116" s="10">
        <v>0.39586815606017367</v>
      </c>
    </row>
    <row r="117" spans="1:4" x14ac:dyDescent="0.25">
      <c r="A117" s="8" t="s">
        <v>742</v>
      </c>
      <c r="B117" s="9" t="s">
        <v>34</v>
      </c>
      <c r="C117" s="10">
        <v>3.296363225660718</v>
      </c>
      <c r="D117" s="10">
        <v>0.39856904072730232</v>
      </c>
    </row>
    <row r="118" spans="1:4" x14ac:dyDescent="0.25">
      <c r="A118" s="8" t="s">
        <v>742</v>
      </c>
      <c r="B118" s="9" t="s">
        <v>34</v>
      </c>
      <c r="C118" s="10">
        <v>3.2676140213976219</v>
      </c>
      <c r="D118" s="10">
        <v>0.34136634188103876</v>
      </c>
    </row>
    <row r="119" spans="1:4" x14ac:dyDescent="0.25">
      <c r="A119" s="8" t="s">
        <v>742</v>
      </c>
      <c r="B119" s="9" t="s">
        <v>35</v>
      </c>
      <c r="C119" s="10">
        <v>3.6659958519005276</v>
      </c>
      <c r="D119" s="10">
        <v>0.39224998980798237</v>
      </c>
    </row>
    <row r="120" spans="1:4" x14ac:dyDescent="0.25">
      <c r="A120" s="8" t="s">
        <v>742</v>
      </c>
      <c r="B120" s="9" t="s">
        <v>35</v>
      </c>
      <c r="C120" s="10">
        <v>3.7604575230507016</v>
      </c>
      <c r="D120" s="10">
        <v>0.39382975253781238</v>
      </c>
    </row>
    <row r="121" spans="1:4" x14ac:dyDescent="0.25">
      <c r="A121" s="8" t="s">
        <v>742</v>
      </c>
      <c r="B121" s="9" t="s">
        <v>35</v>
      </c>
      <c r="C121" s="10">
        <v>3.6536747643592009</v>
      </c>
      <c r="D121" s="10">
        <v>0.38024888907008031</v>
      </c>
    </row>
    <row r="122" spans="1:4" x14ac:dyDescent="0.25">
      <c r="A122" s="8" t="s">
        <v>742</v>
      </c>
      <c r="B122" s="9" t="s">
        <v>36</v>
      </c>
      <c r="C122" s="10">
        <v>3.6146579871449989</v>
      </c>
      <c r="D122" s="10">
        <v>0.38659342003342984</v>
      </c>
    </row>
    <row r="123" spans="1:4" x14ac:dyDescent="0.25">
      <c r="A123" s="8" t="s">
        <v>742</v>
      </c>
      <c r="B123" s="9" t="s">
        <v>36</v>
      </c>
      <c r="C123" s="10">
        <v>3.6372466476374319</v>
      </c>
      <c r="D123" s="10">
        <v>0.36450222185983938</v>
      </c>
    </row>
    <row r="124" spans="1:4" x14ac:dyDescent="0.25">
      <c r="A124" s="8" t="s">
        <v>742</v>
      </c>
      <c r="B124" s="9" t="s">
        <v>36</v>
      </c>
      <c r="C124" s="10">
        <v>3.6084974433743358</v>
      </c>
      <c r="D124" s="10">
        <v>0.37719128378653838</v>
      </c>
    </row>
    <row r="125" spans="1:4" x14ac:dyDescent="0.25">
      <c r="A125" s="8" t="s">
        <v>742</v>
      </c>
      <c r="B125" s="9" t="s">
        <v>37</v>
      </c>
      <c r="C125" s="10">
        <v>2.6495061297410518</v>
      </c>
      <c r="D125" s="10">
        <v>0.355991887153981</v>
      </c>
    </row>
    <row r="126" spans="1:4" x14ac:dyDescent="0.25">
      <c r="A126" s="8" t="s">
        <v>742</v>
      </c>
      <c r="B126" s="9" t="s">
        <v>37</v>
      </c>
      <c r="C126" s="10">
        <v>2.6618272172823785</v>
      </c>
      <c r="D126" s="10">
        <v>0.27017509886257085</v>
      </c>
    </row>
    <row r="127" spans="1:4" x14ac:dyDescent="0.25">
      <c r="A127" s="8" t="s">
        <v>742</v>
      </c>
      <c r="B127" s="9" t="s">
        <v>37</v>
      </c>
      <c r="C127" s="10">
        <v>2.7275396841694559</v>
      </c>
      <c r="D127" s="10">
        <v>0.30161747319499366</v>
      </c>
    </row>
    <row r="128" spans="1:4" x14ac:dyDescent="0.25">
      <c r="A128" s="8" t="s">
        <v>742</v>
      </c>
      <c r="B128" s="9" t="s">
        <v>38</v>
      </c>
      <c r="C128" s="10">
        <v>2.9041419389284759</v>
      </c>
      <c r="D128" s="10">
        <v>0.31392433446124995</v>
      </c>
    </row>
    <row r="129" spans="1:4" x14ac:dyDescent="0.25">
      <c r="A129" s="8" t="s">
        <v>742</v>
      </c>
      <c r="B129" s="9" t="s">
        <v>38</v>
      </c>
      <c r="C129" s="10">
        <v>2.9267305994209094</v>
      </c>
      <c r="D129" s="10">
        <v>0.34572342941008605</v>
      </c>
    </row>
    <row r="130" spans="1:4" x14ac:dyDescent="0.25">
      <c r="A130" s="8" t="s">
        <v>742</v>
      </c>
      <c r="B130" s="9" t="s">
        <v>38</v>
      </c>
      <c r="C130" s="10">
        <v>3.0109246976199762</v>
      </c>
      <c r="D130" s="10">
        <v>0.34355762566757708</v>
      </c>
    </row>
    <row r="131" spans="1:4" x14ac:dyDescent="0.25">
      <c r="A131" s="8" t="s">
        <v>742</v>
      </c>
      <c r="B131" s="9" t="s">
        <v>39</v>
      </c>
      <c r="C131" s="10">
        <v>2.80557323859786</v>
      </c>
      <c r="D131" s="10">
        <v>0.16089119001997634</v>
      </c>
    </row>
    <row r="132" spans="1:4" x14ac:dyDescent="0.25">
      <c r="A132" s="8" t="s">
        <v>742</v>
      </c>
      <c r="B132" s="9" t="s">
        <v>39</v>
      </c>
      <c r="C132" s="10">
        <v>2.861018132533832</v>
      </c>
      <c r="D132" s="10">
        <v>0.16089119001997634</v>
      </c>
    </row>
    <row r="133" spans="1:4" x14ac:dyDescent="0.25">
      <c r="A133" s="8" t="s">
        <v>742</v>
      </c>
      <c r="B133" s="9" t="s">
        <v>39</v>
      </c>
      <c r="C133" s="10">
        <v>2.8733392200751586</v>
      </c>
      <c r="D133" s="10">
        <v>0.16089119001997634</v>
      </c>
    </row>
    <row r="134" spans="1:4" x14ac:dyDescent="0.25">
      <c r="A134" s="8" t="s">
        <v>742</v>
      </c>
      <c r="B134" s="9" t="s">
        <v>40</v>
      </c>
      <c r="C134" s="10">
        <v>4.2841037435570986</v>
      </c>
      <c r="D134" s="10">
        <v>3.2057564515471477</v>
      </c>
    </row>
    <row r="135" spans="1:4" x14ac:dyDescent="0.25">
      <c r="A135" s="8" t="s">
        <v>742</v>
      </c>
      <c r="B135" s="9" t="s">
        <v>40</v>
      </c>
      <c r="C135" s="10">
        <v>4.3087459186397528</v>
      </c>
      <c r="D135" s="10">
        <v>3.2286884911737124</v>
      </c>
    </row>
    <row r="136" spans="1:4" x14ac:dyDescent="0.25">
      <c r="A136" s="8" t="s">
        <v>742</v>
      </c>
      <c r="B136" s="9" t="s">
        <v>40</v>
      </c>
      <c r="C136" s="10">
        <v>4.4299032794628008</v>
      </c>
      <c r="D136" s="10">
        <v>3.2974846100534059</v>
      </c>
    </row>
    <row r="137" spans="1:4" x14ac:dyDescent="0.25">
      <c r="A137" s="8" t="s">
        <v>742</v>
      </c>
      <c r="B137" s="9" t="s">
        <v>41</v>
      </c>
      <c r="C137" s="10">
        <v>4.5387395527445227</v>
      </c>
      <c r="D137" s="10">
        <v>3.577765094378083</v>
      </c>
    </row>
    <row r="138" spans="1:4" x14ac:dyDescent="0.25">
      <c r="A138" s="8" t="s">
        <v>742</v>
      </c>
      <c r="B138" s="9" t="s">
        <v>41</v>
      </c>
      <c r="C138" s="10">
        <v>4.8323921391461484</v>
      </c>
      <c r="D138" s="10">
        <v>3.4299808390068898</v>
      </c>
    </row>
    <row r="139" spans="1:4" x14ac:dyDescent="0.25">
      <c r="A139" s="8" t="s">
        <v>742</v>
      </c>
      <c r="B139" s="9" t="s">
        <v>41</v>
      </c>
      <c r="C139" s="10">
        <v>4.5140973776618685</v>
      </c>
      <c r="D139" s="10">
        <v>3.5013249622895346</v>
      </c>
    </row>
    <row r="140" spans="1:4" x14ac:dyDescent="0.25">
      <c r="A140" s="8" t="s">
        <v>742</v>
      </c>
      <c r="B140" s="9" t="s">
        <v>42</v>
      </c>
      <c r="C140" s="10">
        <v>4.9186397519354381</v>
      </c>
      <c r="D140" s="10">
        <v>3.3764727465449056</v>
      </c>
    </row>
    <row r="141" spans="1:4" x14ac:dyDescent="0.25">
      <c r="A141" s="8" t="s">
        <v>742</v>
      </c>
      <c r="B141" s="9" t="s">
        <v>42</v>
      </c>
      <c r="C141" s="10">
        <v>5.0952420066944581</v>
      </c>
      <c r="D141" s="10">
        <v>3.4732969138570668</v>
      </c>
    </row>
    <row r="142" spans="1:4" x14ac:dyDescent="0.25">
      <c r="A142" s="8" t="s">
        <v>742</v>
      </c>
      <c r="B142" s="9" t="s">
        <v>42</v>
      </c>
      <c r="C142" s="10">
        <v>5.0110479084953896</v>
      </c>
      <c r="D142" s="10">
        <v>3.5064209710954382</v>
      </c>
    </row>
    <row r="143" spans="1:4" x14ac:dyDescent="0.25">
      <c r="A143" s="8" t="s">
        <v>742</v>
      </c>
      <c r="B143" s="9" t="s">
        <v>43</v>
      </c>
      <c r="C143" s="10">
        <v>105.32318212620901</v>
      </c>
      <c r="D143" s="10">
        <v>20.160177748787149</v>
      </c>
    </row>
    <row r="144" spans="1:4" x14ac:dyDescent="0.25">
      <c r="A144" s="8" t="s">
        <v>742</v>
      </c>
      <c r="B144" s="9" t="s">
        <v>43</v>
      </c>
      <c r="C144" s="10">
        <v>106.86331806887488</v>
      </c>
      <c r="D144" s="10">
        <v>20.076093603489745</v>
      </c>
    </row>
    <row r="145" spans="1:4" x14ac:dyDescent="0.25">
      <c r="A145" s="8" t="s">
        <v>742</v>
      </c>
      <c r="B145" s="9" t="s">
        <v>43</v>
      </c>
      <c r="C145" s="10">
        <v>106.78117748526603</v>
      </c>
      <c r="D145" s="10">
        <v>20.343634065799662</v>
      </c>
    </row>
    <row r="146" spans="1:4" x14ac:dyDescent="0.25">
      <c r="A146" s="8" t="s">
        <v>742</v>
      </c>
      <c r="B146" s="9" t="s">
        <v>44</v>
      </c>
      <c r="C146" s="10">
        <v>101.21615294576669</v>
      </c>
      <c r="D146" s="10">
        <v>19.51553263484039</v>
      </c>
    </row>
    <row r="147" spans="1:4" x14ac:dyDescent="0.25">
      <c r="A147" s="8" t="s">
        <v>742</v>
      </c>
      <c r="B147" s="9" t="s">
        <v>44</v>
      </c>
      <c r="C147" s="10">
        <v>99.614411565394178</v>
      </c>
      <c r="D147" s="10">
        <v>19.665864894614536</v>
      </c>
    </row>
    <row r="148" spans="1:4" x14ac:dyDescent="0.25">
      <c r="A148" s="8" t="s">
        <v>742</v>
      </c>
      <c r="B148" s="9" t="s">
        <v>44</v>
      </c>
      <c r="C148" s="10">
        <v>103.59822987042322</v>
      </c>
      <c r="D148" s="10">
        <v>19.890089282074278</v>
      </c>
    </row>
    <row r="149" spans="1:4" x14ac:dyDescent="0.25">
      <c r="A149" s="8" t="s">
        <v>742</v>
      </c>
      <c r="B149" s="9" t="s">
        <v>45</v>
      </c>
      <c r="C149" s="10">
        <v>107.1097398197014</v>
      </c>
      <c r="D149" s="10">
        <v>20.305413999755391</v>
      </c>
    </row>
    <row r="150" spans="1:4" x14ac:dyDescent="0.25">
      <c r="A150" s="8" t="s">
        <v>742</v>
      </c>
      <c r="B150" s="9" t="s">
        <v>45</v>
      </c>
      <c r="C150" s="10">
        <v>108.81415692958498</v>
      </c>
      <c r="D150" s="10">
        <v>20.868522972807696</v>
      </c>
    </row>
    <row r="151" spans="1:4" x14ac:dyDescent="0.25">
      <c r="A151" s="8" t="s">
        <v>742</v>
      </c>
      <c r="B151" s="9" t="s">
        <v>45</v>
      </c>
      <c r="C151" s="10">
        <v>107.84900507218103</v>
      </c>
      <c r="D151" s="10">
        <v>20.44555424191773</v>
      </c>
    </row>
    <row r="152" spans="1:4" x14ac:dyDescent="0.25">
      <c r="A152" s="8" t="s">
        <v>742</v>
      </c>
      <c r="B152" s="9" t="s">
        <v>1</v>
      </c>
      <c r="C152" s="10">
        <v>0.19637760026284987</v>
      </c>
      <c r="D152" s="10">
        <v>0.16089119001997634</v>
      </c>
    </row>
    <row r="153" spans="1:4" x14ac:dyDescent="0.25">
      <c r="A153" s="8" t="s">
        <v>742</v>
      </c>
      <c r="B153" s="9" t="s">
        <v>1</v>
      </c>
      <c r="C153" s="10">
        <v>0.18237263075754154</v>
      </c>
      <c r="D153" s="10">
        <v>0.16089119001997634</v>
      </c>
    </row>
    <row r="154" spans="1:4" x14ac:dyDescent="0.25">
      <c r="A154" s="8" t="s">
        <v>742</v>
      </c>
      <c r="B154" s="9" t="s">
        <v>1</v>
      </c>
      <c r="C154" s="10">
        <v>0.21352444709119661</v>
      </c>
      <c r="D154" s="10">
        <v>0.16089119001997634</v>
      </c>
    </row>
    <row r="155" spans="1:4" x14ac:dyDescent="0.25">
      <c r="A155" s="8" t="s">
        <v>742</v>
      </c>
      <c r="B155" s="9" t="s">
        <v>0</v>
      </c>
      <c r="C155" s="10">
        <v>23.737047456722181</v>
      </c>
      <c r="D155" s="10">
        <v>25.442190876105833</v>
      </c>
    </row>
    <row r="156" spans="1:4" x14ac:dyDescent="0.25">
      <c r="A156" s="8" t="s">
        <v>742</v>
      </c>
      <c r="B156" s="9" t="s">
        <v>0</v>
      </c>
      <c r="C156" s="10">
        <v>23.552231143602278</v>
      </c>
      <c r="D156" s="10">
        <v>25.28166659871988</v>
      </c>
    </row>
    <row r="157" spans="1:4" x14ac:dyDescent="0.25">
      <c r="A157" s="8" t="s">
        <v>742</v>
      </c>
      <c r="B157" s="9" t="s">
        <v>0</v>
      </c>
      <c r="C157" s="10">
        <v>23.716512310819969</v>
      </c>
      <c r="D157" s="10">
        <v>25.18739043581067</v>
      </c>
    </row>
    <row r="158" spans="1:4" x14ac:dyDescent="0.25">
      <c r="A158" s="8" t="s">
        <v>742</v>
      </c>
      <c r="B158" s="9" t="s">
        <v>46</v>
      </c>
      <c r="C158" s="10">
        <v>24.866480481343821</v>
      </c>
      <c r="D158" s="10">
        <v>4.2122181907130338</v>
      </c>
    </row>
    <row r="159" spans="1:4" x14ac:dyDescent="0.25">
      <c r="A159" s="8" t="s">
        <v>742</v>
      </c>
      <c r="B159" s="9" t="s">
        <v>46</v>
      </c>
      <c r="C159" s="10">
        <v>25.687886317432284</v>
      </c>
      <c r="D159" s="10">
        <v>4.2835623139956791</v>
      </c>
    </row>
    <row r="160" spans="1:4" x14ac:dyDescent="0.25">
      <c r="A160" s="8" t="s">
        <v>742</v>
      </c>
      <c r="B160" s="9" t="s">
        <v>46</v>
      </c>
      <c r="C160" s="10">
        <v>25.277183399388051</v>
      </c>
      <c r="D160" s="10">
        <v>4.2020261731012276</v>
      </c>
    </row>
    <row r="161" spans="1:4" x14ac:dyDescent="0.25">
      <c r="A161" s="8" t="s">
        <v>742</v>
      </c>
      <c r="B161" s="9" t="s">
        <v>47</v>
      </c>
      <c r="C161" s="10">
        <v>27.412838573218064</v>
      </c>
      <c r="D161" s="10">
        <v>4.8135472298096138</v>
      </c>
    </row>
    <row r="162" spans="1:4" x14ac:dyDescent="0.25">
      <c r="A162" s="8" t="s">
        <v>742</v>
      </c>
      <c r="B162" s="9" t="s">
        <v>47</v>
      </c>
      <c r="C162" s="10">
        <v>27.946752366675572</v>
      </c>
      <c r="D162" s="10">
        <v>4.7141750580945008</v>
      </c>
    </row>
    <row r="163" spans="1:4" x14ac:dyDescent="0.25">
      <c r="A163" s="8" t="s">
        <v>742</v>
      </c>
      <c r="B163" s="9" t="s">
        <v>47</v>
      </c>
      <c r="C163" s="10">
        <v>28.049428096186627</v>
      </c>
      <c r="D163" s="10">
        <v>4.6912430184679366</v>
      </c>
    </row>
    <row r="164" spans="1:4" x14ac:dyDescent="0.25">
      <c r="A164" s="8" t="s">
        <v>742</v>
      </c>
      <c r="B164" s="9" t="s">
        <v>48</v>
      </c>
      <c r="C164" s="10">
        <v>28.60387703554634</v>
      </c>
      <c r="D164" s="10">
        <v>4.9256594235394839</v>
      </c>
    </row>
    <row r="165" spans="1:4" x14ac:dyDescent="0.25">
      <c r="A165" s="8" t="s">
        <v>742</v>
      </c>
      <c r="B165" s="9" t="s">
        <v>48</v>
      </c>
      <c r="C165" s="10">
        <v>28.911904224079514</v>
      </c>
      <c r="D165" s="10">
        <v>4.8186432386155165</v>
      </c>
    </row>
    <row r="166" spans="1:4" x14ac:dyDescent="0.25">
      <c r="A166" s="8" t="s">
        <v>742</v>
      </c>
      <c r="B166" s="9" t="s">
        <v>48</v>
      </c>
      <c r="C166" s="10">
        <v>28.295849847013166</v>
      </c>
      <c r="D166" s="10">
        <v>4.836479269436178</v>
      </c>
    </row>
    <row r="167" spans="1:4" x14ac:dyDescent="0.25">
      <c r="A167" s="8" t="s">
        <v>742</v>
      </c>
      <c r="B167" s="9" t="s">
        <v>49</v>
      </c>
      <c r="C167" s="10">
        <v>171.79544941166805</v>
      </c>
      <c r="D167" s="10">
        <v>24.364385013657301</v>
      </c>
    </row>
    <row r="168" spans="1:4" x14ac:dyDescent="0.25">
      <c r="A168" s="8" t="s">
        <v>742</v>
      </c>
      <c r="B168" s="9" t="s">
        <v>49</v>
      </c>
      <c r="C168" s="10">
        <v>178.36669610037578</v>
      </c>
      <c r="D168" s="10">
        <v>25.146622365363445</v>
      </c>
    </row>
    <row r="169" spans="1:4" x14ac:dyDescent="0.25">
      <c r="A169" s="8" t="s">
        <v>742</v>
      </c>
      <c r="B169" s="9" t="s">
        <v>49</v>
      </c>
      <c r="C169" s="10">
        <v>174.81411585929317</v>
      </c>
      <c r="D169" s="10">
        <v>24.797545762159075</v>
      </c>
    </row>
    <row r="170" spans="1:4" x14ac:dyDescent="0.25">
      <c r="A170" s="8" t="s">
        <v>742</v>
      </c>
      <c r="B170" s="9" t="s">
        <v>50</v>
      </c>
      <c r="C170" s="10">
        <v>185.57453231205207</v>
      </c>
      <c r="D170" s="10">
        <v>25.69189530759509</v>
      </c>
    </row>
    <row r="171" spans="1:4" x14ac:dyDescent="0.25">
      <c r="A171" s="8" t="s">
        <v>742</v>
      </c>
      <c r="B171" s="9" t="s">
        <v>50</v>
      </c>
      <c r="C171" s="10">
        <v>192.24845473027085</v>
      </c>
      <c r="D171" s="10">
        <v>26.558216804598636</v>
      </c>
    </row>
    <row r="172" spans="1:4" x14ac:dyDescent="0.25">
      <c r="A172" s="8" t="s">
        <v>742</v>
      </c>
      <c r="B172" s="9" t="s">
        <v>50</v>
      </c>
      <c r="C172" s="10">
        <v>188.16196069573073</v>
      </c>
      <c r="D172" s="10">
        <v>26.277936320273959</v>
      </c>
    </row>
    <row r="173" spans="1:4" x14ac:dyDescent="0.25">
      <c r="A173" s="8" t="s">
        <v>742</v>
      </c>
      <c r="B173" s="9" t="s">
        <v>51</v>
      </c>
      <c r="C173" s="10">
        <v>188.20303098753516</v>
      </c>
      <c r="D173" s="10">
        <v>25.946695747890253</v>
      </c>
    </row>
    <row r="174" spans="1:4" x14ac:dyDescent="0.25">
      <c r="A174" s="8" t="s">
        <v>742</v>
      </c>
      <c r="B174" s="9" t="s">
        <v>51</v>
      </c>
      <c r="C174" s="10">
        <v>189.20925313674354</v>
      </c>
      <c r="D174" s="10">
        <v>25.819295527742671</v>
      </c>
    </row>
    <row r="175" spans="1:4" x14ac:dyDescent="0.25">
      <c r="A175" s="8" t="s">
        <v>742</v>
      </c>
      <c r="B175" s="9" t="s">
        <v>51</v>
      </c>
      <c r="C175" s="10">
        <v>192.22791958436864</v>
      </c>
      <c r="D175" s="10">
        <v>26.481776672510087</v>
      </c>
    </row>
    <row r="176" spans="1:4" x14ac:dyDescent="0.25">
      <c r="A176" s="8" t="s">
        <v>742</v>
      </c>
      <c r="B176" s="9" t="s">
        <v>52</v>
      </c>
      <c r="C176" s="10">
        <v>16.352608990286875</v>
      </c>
      <c r="D176" s="10">
        <v>2.4270863060051364</v>
      </c>
    </row>
    <row r="177" spans="1:4" x14ac:dyDescent="0.25">
      <c r="A177" s="8" t="s">
        <v>742</v>
      </c>
      <c r="B177" s="9" t="s">
        <v>52</v>
      </c>
      <c r="C177" s="10">
        <v>15.931638499291539</v>
      </c>
      <c r="D177" s="10">
        <v>2.3776550205878753</v>
      </c>
    </row>
    <row r="178" spans="1:4" x14ac:dyDescent="0.25">
      <c r="A178" s="8" t="s">
        <v>742</v>
      </c>
      <c r="B178" s="9" t="s">
        <v>52</v>
      </c>
      <c r="C178" s="10">
        <v>16.492247982421915</v>
      </c>
      <c r="D178" s="10">
        <v>2.392943047005585</v>
      </c>
    </row>
    <row r="179" spans="1:4" x14ac:dyDescent="0.25">
      <c r="A179" s="8" t="s">
        <v>742</v>
      </c>
      <c r="B179" s="9" t="s">
        <v>53</v>
      </c>
      <c r="C179" s="10">
        <v>17.525165821303158</v>
      </c>
      <c r="D179" s="10">
        <v>2.7088955929715843</v>
      </c>
    </row>
    <row r="180" spans="1:4" x14ac:dyDescent="0.25">
      <c r="A180" s="8" t="s">
        <v>742</v>
      </c>
      <c r="B180" s="9" t="s">
        <v>53</v>
      </c>
      <c r="C180" s="10">
        <v>17.773641086719923</v>
      </c>
      <c r="D180" s="10">
        <v>2.6490174895022216</v>
      </c>
    </row>
    <row r="181" spans="1:4" x14ac:dyDescent="0.25">
      <c r="A181" s="8" t="s">
        <v>742</v>
      </c>
      <c r="B181" s="9" t="s">
        <v>53</v>
      </c>
      <c r="C181" s="10">
        <v>17.564182598517363</v>
      </c>
      <c r="D181" s="10">
        <v>2.561366138040686</v>
      </c>
    </row>
    <row r="182" spans="1:4" x14ac:dyDescent="0.25">
      <c r="A182" s="8" t="s">
        <v>742</v>
      </c>
      <c r="B182" s="9" t="s">
        <v>54</v>
      </c>
      <c r="C182" s="10">
        <v>17.231513234901534</v>
      </c>
      <c r="D182" s="10">
        <v>2.6169126340250313</v>
      </c>
    </row>
    <row r="183" spans="1:4" x14ac:dyDescent="0.25">
      <c r="A183" s="8" t="s">
        <v>742</v>
      </c>
      <c r="B183" s="9" t="s">
        <v>54</v>
      </c>
      <c r="C183" s="10">
        <v>16.882415754563937</v>
      </c>
      <c r="D183" s="10">
        <v>2.7190876105833905</v>
      </c>
    </row>
    <row r="184" spans="1:4" x14ac:dyDescent="0.25">
      <c r="A184" s="8" t="s">
        <v>742</v>
      </c>
      <c r="B184" s="9" t="s">
        <v>54</v>
      </c>
      <c r="C184" s="10">
        <v>17.514898248352054</v>
      </c>
      <c r="D184" s="10">
        <v>2.7674996942394716</v>
      </c>
    </row>
    <row r="185" spans="1:4" x14ac:dyDescent="0.25">
      <c r="A185" s="8" t="s">
        <v>742</v>
      </c>
      <c r="B185" s="9" t="s">
        <v>55</v>
      </c>
      <c r="C185" s="10">
        <v>45.442696675359883</v>
      </c>
      <c r="D185" s="10">
        <v>5.2492559827143381</v>
      </c>
    </row>
    <row r="186" spans="1:4" x14ac:dyDescent="0.25">
      <c r="A186" s="8" t="s">
        <v>742</v>
      </c>
      <c r="B186" s="9" t="s">
        <v>55</v>
      </c>
      <c r="C186" s="10">
        <v>44.744501714684688</v>
      </c>
      <c r="D186" s="10">
        <v>5.2161319254759677</v>
      </c>
    </row>
    <row r="187" spans="1:4" x14ac:dyDescent="0.25">
      <c r="A187" s="8" t="s">
        <v>742</v>
      </c>
      <c r="B187" s="9" t="s">
        <v>55</v>
      </c>
      <c r="C187" s="10">
        <v>44.600755693369209</v>
      </c>
      <c r="D187" s="10">
        <v>5.3588201720412574</v>
      </c>
    </row>
    <row r="188" spans="1:4" x14ac:dyDescent="0.25">
      <c r="A188" s="8" t="s">
        <v>742</v>
      </c>
      <c r="B188" s="9" t="s">
        <v>56</v>
      </c>
      <c r="C188" s="10">
        <v>48.091730496745186</v>
      </c>
      <c r="D188" s="10">
        <v>5.5371804802478701</v>
      </c>
    </row>
    <row r="189" spans="1:4" x14ac:dyDescent="0.25">
      <c r="A189" s="8" t="s">
        <v>742</v>
      </c>
      <c r="B189" s="9" t="s">
        <v>56</v>
      </c>
      <c r="C189" s="10">
        <v>49.631866439411056</v>
      </c>
      <c r="D189" s="10">
        <v>5.6238126299482252</v>
      </c>
    </row>
    <row r="190" spans="1:4" x14ac:dyDescent="0.25">
      <c r="A190" s="8" t="s">
        <v>742</v>
      </c>
      <c r="B190" s="9" t="s">
        <v>56</v>
      </c>
      <c r="C190" s="10">
        <v>48.995276916442499</v>
      </c>
      <c r="D190" s="10">
        <v>5.6824167312161125</v>
      </c>
    </row>
    <row r="191" spans="1:4" x14ac:dyDescent="0.25">
      <c r="A191" s="8" t="s">
        <v>742</v>
      </c>
      <c r="B191" s="9" t="s">
        <v>57</v>
      </c>
      <c r="C191" s="10">
        <v>49.015812062344708</v>
      </c>
      <c r="D191" s="10">
        <v>5.5703045374862414</v>
      </c>
    </row>
    <row r="192" spans="1:4" x14ac:dyDescent="0.25">
      <c r="A192" s="8" t="s">
        <v>742</v>
      </c>
      <c r="B192" s="9" t="s">
        <v>57</v>
      </c>
      <c r="C192" s="10">
        <v>50.309526254184036</v>
      </c>
      <c r="D192" s="10">
        <v>5.5142484406213059</v>
      </c>
    </row>
    <row r="193" spans="1:4" x14ac:dyDescent="0.25">
      <c r="A193" s="8" t="s">
        <v>742</v>
      </c>
      <c r="B193" s="9" t="s">
        <v>57</v>
      </c>
      <c r="C193" s="10">
        <v>50.535412859108369</v>
      </c>
      <c r="D193" s="10">
        <v>5.6110726079334672</v>
      </c>
    </row>
    <row r="194" spans="1:4" x14ac:dyDescent="0.25">
      <c r="A194" s="8" t="s">
        <v>742</v>
      </c>
      <c r="B194" s="9" t="s">
        <v>58</v>
      </c>
      <c r="C194" s="10">
        <v>17.001519600796762</v>
      </c>
      <c r="D194" s="10">
        <v>1.8402808920053815</v>
      </c>
    </row>
    <row r="195" spans="1:4" x14ac:dyDescent="0.25">
      <c r="A195" s="8" t="s">
        <v>742</v>
      </c>
      <c r="B195" s="9" t="s">
        <v>58</v>
      </c>
      <c r="C195" s="10">
        <v>16.656529149639606</v>
      </c>
      <c r="D195" s="10">
        <v>1.7997676219984506</v>
      </c>
    </row>
    <row r="196" spans="1:4" x14ac:dyDescent="0.25">
      <c r="A196" s="8" t="s">
        <v>742</v>
      </c>
      <c r="B196" s="9" t="s">
        <v>58</v>
      </c>
      <c r="C196" s="10">
        <v>17.196603486867776</v>
      </c>
      <c r="D196" s="10">
        <v>1.8249928655876717</v>
      </c>
    </row>
    <row r="197" spans="1:4" x14ac:dyDescent="0.25">
      <c r="A197" s="8" t="s">
        <v>742</v>
      </c>
      <c r="B197" s="9" t="s">
        <v>59</v>
      </c>
      <c r="C197" s="10">
        <v>17.824978951475451</v>
      </c>
      <c r="D197" s="10">
        <v>1.887418973459986</v>
      </c>
    </row>
    <row r="198" spans="1:4" x14ac:dyDescent="0.25">
      <c r="A198" s="8" t="s">
        <v>742</v>
      </c>
      <c r="B198" s="9" t="s">
        <v>59</v>
      </c>
      <c r="C198" s="10">
        <v>17.512844733761831</v>
      </c>
      <c r="D198" s="10">
        <v>1.8425740959680377</v>
      </c>
    </row>
    <row r="199" spans="1:4" x14ac:dyDescent="0.25">
      <c r="A199" s="8" t="s">
        <v>742</v>
      </c>
      <c r="B199" s="9" t="s">
        <v>59</v>
      </c>
      <c r="C199" s="10">
        <v>17.558022054746697</v>
      </c>
      <c r="D199" s="10">
        <v>1.8252476660279668</v>
      </c>
    </row>
    <row r="200" spans="1:4" x14ac:dyDescent="0.25">
      <c r="A200" s="8" t="s">
        <v>742</v>
      </c>
      <c r="B200" s="9" t="s">
        <v>60</v>
      </c>
      <c r="C200" s="10">
        <v>18.751114031665193</v>
      </c>
      <c r="D200" s="10">
        <v>1.8948081862285455</v>
      </c>
    </row>
    <row r="201" spans="1:4" x14ac:dyDescent="0.25">
      <c r="A201" s="8" t="s">
        <v>742</v>
      </c>
      <c r="B201" s="9" t="s">
        <v>60</v>
      </c>
      <c r="C201" s="10">
        <v>19.13101423085611</v>
      </c>
      <c r="D201" s="10">
        <v>1.9014329976762201</v>
      </c>
    </row>
    <row r="202" spans="1:4" x14ac:dyDescent="0.25">
      <c r="A202" s="8" t="s">
        <v>742</v>
      </c>
      <c r="B202" s="9" t="s">
        <v>60</v>
      </c>
      <c r="C202" s="10">
        <v>18.921555742653549</v>
      </c>
      <c r="D202" s="10">
        <v>1.8983753923926781</v>
      </c>
    </row>
    <row r="203" spans="1:4" x14ac:dyDescent="0.25">
      <c r="A203" s="8" t="s">
        <v>742</v>
      </c>
      <c r="B203" s="9" t="s">
        <v>61</v>
      </c>
      <c r="C203" s="10">
        <v>43.758814711378527</v>
      </c>
      <c r="D203" s="10">
        <v>8.9846304374413961</v>
      </c>
    </row>
    <row r="204" spans="1:4" x14ac:dyDescent="0.25">
      <c r="A204" s="8" t="s">
        <v>742</v>
      </c>
      <c r="B204" s="9" t="s">
        <v>61</v>
      </c>
      <c r="C204" s="10">
        <v>42.937408875290068</v>
      </c>
      <c r="D204" s="10">
        <v>8.8393941864731538</v>
      </c>
    </row>
    <row r="205" spans="1:4" x14ac:dyDescent="0.25">
      <c r="A205" s="8" t="s">
        <v>742</v>
      </c>
      <c r="B205" s="9" t="s">
        <v>61</v>
      </c>
      <c r="C205" s="10">
        <v>44.21058792122718</v>
      </c>
      <c r="D205" s="10">
        <v>8.8139141424436378</v>
      </c>
    </row>
    <row r="206" spans="1:4" x14ac:dyDescent="0.25">
      <c r="A206" s="8" t="s">
        <v>742</v>
      </c>
      <c r="B206" s="9" t="s">
        <v>62</v>
      </c>
      <c r="C206" s="10">
        <v>46.982832618025753</v>
      </c>
      <c r="D206" s="10">
        <v>9.7260997187003131</v>
      </c>
    </row>
    <row r="207" spans="1:4" x14ac:dyDescent="0.25">
      <c r="A207" s="8" t="s">
        <v>742</v>
      </c>
      <c r="B207" s="9" t="s">
        <v>62</v>
      </c>
      <c r="C207" s="10">
        <v>47.023902909830177</v>
      </c>
      <c r="D207" s="10">
        <v>9.8229238860124752</v>
      </c>
    </row>
    <row r="208" spans="1:4" x14ac:dyDescent="0.25">
      <c r="A208" s="8" t="s">
        <v>742</v>
      </c>
      <c r="B208" s="9" t="s">
        <v>62</v>
      </c>
      <c r="C208" s="10">
        <v>48.276546809865089</v>
      </c>
      <c r="D208" s="10">
        <v>9.6343715601940545</v>
      </c>
    </row>
    <row r="209" spans="1:4" x14ac:dyDescent="0.25">
      <c r="A209" s="8" t="s">
        <v>742</v>
      </c>
      <c r="B209" s="9" t="s">
        <v>63</v>
      </c>
      <c r="C209" s="10">
        <v>44.662361131075841</v>
      </c>
      <c r="D209" s="10">
        <v>9.6012475029556832</v>
      </c>
    </row>
    <row r="210" spans="1:4" x14ac:dyDescent="0.25">
      <c r="A210" s="8" t="s">
        <v>742</v>
      </c>
      <c r="B210" s="9" t="s">
        <v>63</v>
      </c>
      <c r="C210" s="10">
        <v>43.040084604801123</v>
      </c>
      <c r="D210" s="10">
        <v>9.6496595866117651</v>
      </c>
    </row>
    <row r="211" spans="1:4" x14ac:dyDescent="0.25">
      <c r="A211" s="8" t="s">
        <v>742</v>
      </c>
      <c r="B211" s="9" t="s">
        <v>63</v>
      </c>
      <c r="C211" s="10">
        <v>43.26597120972545</v>
      </c>
      <c r="D211" s="10">
        <v>9.4662032695992497</v>
      </c>
    </row>
    <row r="212" spans="1:4" x14ac:dyDescent="0.25">
      <c r="A212" s="8" t="s">
        <v>742</v>
      </c>
      <c r="B212" s="9" t="s">
        <v>64</v>
      </c>
      <c r="C212" s="10">
        <v>6.0603938640984047</v>
      </c>
      <c r="D212" s="10">
        <v>0.64730523054343847</v>
      </c>
    </row>
    <row r="213" spans="1:4" x14ac:dyDescent="0.25">
      <c r="A213" s="8" t="s">
        <v>742</v>
      </c>
      <c r="B213" s="9" t="s">
        <v>64</v>
      </c>
      <c r="C213" s="10">
        <v>5.9597716491775676</v>
      </c>
      <c r="D213" s="10">
        <v>0.63532960984956588</v>
      </c>
    </row>
    <row r="214" spans="1:4" x14ac:dyDescent="0.25">
      <c r="A214" s="8" t="s">
        <v>742</v>
      </c>
      <c r="B214" s="9" t="s">
        <v>64</v>
      </c>
      <c r="C214" s="10">
        <v>6.0932500975419428</v>
      </c>
      <c r="D214" s="10">
        <v>0.62386359003628344</v>
      </c>
    </row>
    <row r="215" spans="1:4" x14ac:dyDescent="0.25">
      <c r="A215" s="8" t="s">
        <v>742</v>
      </c>
      <c r="B215" s="9" t="s">
        <v>65</v>
      </c>
      <c r="C215" s="10">
        <v>6.6518060660820995</v>
      </c>
      <c r="D215" s="10">
        <v>0.66208365608055775</v>
      </c>
    </row>
    <row r="216" spans="1:4" x14ac:dyDescent="0.25">
      <c r="A216" s="8" t="s">
        <v>742</v>
      </c>
      <c r="B216" s="9" t="s">
        <v>65</v>
      </c>
      <c r="C216" s="10">
        <v>6.4936854426350701</v>
      </c>
      <c r="D216" s="10">
        <v>0.69469811243833834</v>
      </c>
    </row>
    <row r="217" spans="1:4" x14ac:dyDescent="0.25">
      <c r="A217" s="8" t="s">
        <v>742</v>
      </c>
      <c r="B217" s="9" t="s">
        <v>65</v>
      </c>
      <c r="C217" s="10">
        <v>6.5593979095221471</v>
      </c>
      <c r="D217" s="10">
        <v>0.66641526356557546</v>
      </c>
    </row>
    <row r="218" spans="1:4" x14ac:dyDescent="0.25">
      <c r="A218" s="8" t="s">
        <v>742</v>
      </c>
      <c r="B218" s="9" t="s">
        <v>66</v>
      </c>
      <c r="C218" s="10">
        <v>6.7770704560855899</v>
      </c>
      <c r="D218" s="10">
        <v>0.79203188063108965</v>
      </c>
    </row>
    <row r="219" spans="1:4" x14ac:dyDescent="0.25">
      <c r="A219" s="8" t="s">
        <v>742</v>
      </c>
      <c r="B219" s="9" t="s">
        <v>66</v>
      </c>
      <c r="C219" s="10">
        <v>7.0111711193708031</v>
      </c>
      <c r="D219" s="10">
        <v>0.81700232378001547</v>
      </c>
    </row>
    <row r="220" spans="1:4" x14ac:dyDescent="0.25">
      <c r="A220" s="8" t="s">
        <v>742</v>
      </c>
      <c r="B220" s="9" t="s">
        <v>66</v>
      </c>
      <c r="C220" s="10">
        <v>6.9639402837957158</v>
      </c>
      <c r="D220" s="10">
        <v>0.81776672510090087</v>
      </c>
    </row>
    <row r="221" spans="1:4" x14ac:dyDescent="0.25">
      <c r="A221" s="8" t="s">
        <v>742</v>
      </c>
      <c r="B221" s="9" t="s">
        <v>67</v>
      </c>
      <c r="C221" s="10">
        <v>3.7276012896071626</v>
      </c>
      <c r="D221" s="10">
        <v>0.39253027029230708</v>
      </c>
    </row>
    <row r="222" spans="1:4" x14ac:dyDescent="0.25">
      <c r="A222" s="8" t="s">
        <v>742</v>
      </c>
      <c r="B222" s="9" t="s">
        <v>67</v>
      </c>
      <c r="C222" s="10">
        <v>3.7994743002649036</v>
      </c>
      <c r="D222" s="10">
        <v>0.38475885686330463</v>
      </c>
    </row>
    <row r="223" spans="1:4" x14ac:dyDescent="0.25">
      <c r="A223" s="8" t="s">
        <v>742</v>
      </c>
      <c r="B223" s="9" t="s">
        <v>67</v>
      </c>
      <c r="C223" s="10">
        <v>3.8590262233813175</v>
      </c>
      <c r="D223" s="10">
        <v>0.34720127196379791</v>
      </c>
    </row>
    <row r="224" spans="1:4" x14ac:dyDescent="0.25">
      <c r="A224" s="8" t="s">
        <v>742</v>
      </c>
      <c r="B224" s="9" t="s">
        <v>68</v>
      </c>
      <c r="C224" s="10">
        <v>4.2820502289668765</v>
      </c>
      <c r="D224" s="10">
        <v>0.35273044151820293</v>
      </c>
    </row>
    <row r="225" spans="1:4" x14ac:dyDescent="0.25">
      <c r="A225" s="8" t="s">
        <v>742</v>
      </c>
      <c r="B225" s="9" t="s">
        <v>68</v>
      </c>
      <c r="C225" s="10">
        <v>4.1588393535536072</v>
      </c>
      <c r="D225" s="10">
        <v>0.36455318194789843</v>
      </c>
    </row>
    <row r="226" spans="1:4" x14ac:dyDescent="0.25">
      <c r="A226" s="8" t="s">
        <v>742</v>
      </c>
      <c r="B226" s="9" t="s">
        <v>68</v>
      </c>
      <c r="C226" s="10">
        <v>4.2902642873277621</v>
      </c>
      <c r="D226" s="10">
        <v>0.37821048554771902</v>
      </c>
    </row>
    <row r="227" spans="1:4" x14ac:dyDescent="0.25">
      <c r="A227" s="8" t="s">
        <v>742</v>
      </c>
      <c r="B227" s="9" t="s">
        <v>69</v>
      </c>
      <c r="C227" s="10">
        <v>3.9863441279750296</v>
      </c>
      <c r="D227" s="10">
        <v>0.32123710709772102</v>
      </c>
    </row>
    <row r="228" spans="1:4" x14ac:dyDescent="0.25">
      <c r="A228" s="8" t="s">
        <v>742</v>
      </c>
      <c r="B228" s="9" t="s">
        <v>69</v>
      </c>
      <c r="C228" s="10">
        <v>3.908310573546625</v>
      </c>
      <c r="D228" s="10">
        <v>0.33005320233193358</v>
      </c>
    </row>
    <row r="229" spans="1:4" x14ac:dyDescent="0.25">
      <c r="A229" s="8" t="s">
        <v>742</v>
      </c>
      <c r="B229" s="9" t="s">
        <v>69</v>
      </c>
      <c r="C229" s="10">
        <v>3.9350062632195004</v>
      </c>
      <c r="D229" s="10">
        <v>0.33163296506176365</v>
      </c>
    </row>
    <row r="230" spans="1:4" x14ac:dyDescent="0.25">
      <c r="A230" s="8" t="s">
        <v>742</v>
      </c>
      <c r="B230" s="9" t="s">
        <v>70</v>
      </c>
      <c r="C230" s="10">
        <v>62.219910877466788</v>
      </c>
      <c r="D230" s="10">
        <v>11.193750254800438</v>
      </c>
    </row>
    <row r="231" spans="1:4" x14ac:dyDescent="0.25">
      <c r="A231" s="8" t="s">
        <v>742</v>
      </c>
      <c r="B231" s="9" t="s">
        <v>70</v>
      </c>
      <c r="C231" s="10">
        <v>63.493089923403907</v>
      </c>
      <c r="D231" s="10">
        <v>10.916017774878714</v>
      </c>
    </row>
    <row r="232" spans="1:4" x14ac:dyDescent="0.25">
      <c r="A232" s="8" t="s">
        <v>742</v>
      </c>
      <c r="B232" s="9" t="s">
        <v>70</v>
      </c>
      <c r="C232" s="10">
        <v>63.513625069306123</v>
      </c>
      <c r="D232" s="10">
        <v>11.331342492559827</v>
      </c>
    </row>
    <row r="233" spans="1:4" x14ac:dyDescent="0.25">
      <c r="A233" s="8" t="s">
        <v>742</v>
      </c>
      <c r="B233" s="9" t="s">
        <v>71</v>
      </c>
      <c r="C233" s="10">
        <v>64.786804115243243</v>
      </c>
      <c r="D233" s="10">
        <v>11.741571201435036</v>
      </c>
    </row>
    <row r="234" spans="1:4" x14ac:dyDescent="0.25">
      <c r="A234" s="8" t="s">
        <v>742</v>
      </c>
      <c r="B234" s="9" t="s">
        <v>71</v>
      </c>
      <c r="C234" s="10">
        <v>63.903792841448137</v>
      </c>
      <c r="D234" s="10">
        <v>11.499510783154632</v>
      </c>
    </row>
    <row r="235" spans="1:4" x14ac:dyDescent="0.25">
      <c r="A235" s="8" t="s">
        <v>742</v>
      </c>
      <c r="B235" s="9" t="s">
        <v>71</v>
      </c>
      <c r="C235" s="10">
        <v>65.279647616896327</v>
      </c>
      <c r="D235" s="10">
        <v>11.611622976884503</v>
      </c>
    </row>
    <row r="236" spans="1:4" x14ac:dyDescent="0.25">
      <c r="A236" s="8" t="s">
        <v>742</v>
      </c>
      <c r="B236" s="9" t="s">
        <v>72</v>
      </c>
      <c r="C236" s="10">
        <v>65.03322586606977</v>
      </c>
      <c r="D236" s="10">
        <v>11.606526968078601</v>
      </c>
    </row>
    <row r="237" spans="1:4" x14ac:dyDescent="0.25">
      <c r="A237" s="8" t="s">
        <v>742</v>
      </c>
      <c r="B237" s="9" t="s">
        <v>72</v>
      </c>
      <c r="C237" s="10">
        <v>66.265334620202481</v>
      </c>
      <c r="D237" s="10">
        <v>11.930123527253453</v>
      </c>
    </row>
    <row r="238" spans="1:4" x14ac:dyDescent="0.25">
      <c r="A238" s="8" t="s">
        <v>742</v>
      </c>
      <c r="B238" s="9" t="s">
        <v>72</v>
      </c>
      <c r="C238" s="10">
        <v>64.499312072612284</v>
      </c>
      <c r="D238" s="10">
        <v>11.909739492029841</v>
      </c>
    </row>
    <row r="239" spans="1:4" x14ac:dyDescent="0.25">
      <c r="A239" s="8" t="s">
        <v>742</v>
      </c>
      <c r="B239" s="9" t="s">
        <v>1</v>
      </c>
      <c r="C239" s="10">
        <v>0.20025874283836786</v>
      </c>
      <c r="D239" s="10">
        <v>0.16089119001997634</v>
      </c>
    </row>
    <row r="240" spans="1:4" x14ac:dyDescent="0.25">
      <c r="A240" s="8" t="s">
        <v>742</v>
      </c>
      <c r="B240" s="9" t="s">
        <v>1</v>
      </c>
      <c r="C240" s="10">
        <v>0.20177834363513153</v>
      </c>
      <c r="D240" s="10">
        <v>0.16089119001997634</v>
      </c>
    </row>
    <row r="241" spans="1:4" x14ac:dyDescent="0.25">
      <c r="A241" s="8" t="s">
        <v>742</v>
      </c>
      <c r="B241" s="9" t="s">
        <v>1</v>
      </c>
      <c r="C241" s="10">
        <v>0.22159475943076576</v>
      </c>
      <c r="D241" s="10">
        <v>0.16089119001997634</v>
      </c>
    </row>
    <row r="242" spans="1:4" x14ac:dyDescent="0.25">
      <c r="A242" s="8" t="s">
        <v>742</v>
      </c>
      <c r="B242" s="9" t="s">
        <v>0</v>
      </c>
      <c r="C242" s="10">
        <v>22.956711912438138</v>
      </c>
      <c r="D242" s="10">
        <v>24.540197317460965</v>
      </c>
    </row>
    <row r="243" spans="1:4" x14ac:dyDescent="0.25">
      <c r="A243" s="8" t="s">
        <v>742</v>
      </c>
      <c r="B243" s="9" t="s">
        <v>0</v>
      </c>
      <c r="C243" s="10">
        <v>23.921863769842084</v>
      </c>
      <c r="D243" s="10">
        <v>25.623099188715397</v>
      </c>
    </row>
    <row r="244" spans="1:4" x14ac:dyDescent="0.25">
      <c r="A244" s="8" t="s">
        <v>742</v>
      </c>
      <c r="B244" s="9" t="s">
        <v>0</v>
      </c>
      <c r="C244" s="10">
        <v>23.490625705895638</v>
      </c>
      <c r="D244" s="10">
        <v>24.856149863426964</v>
      </c>
    </row>
    <row r="245" spans="1:4" x14ac:dyDescent="0.25">
      <c r="A245" s="8" t="s">
        <v>743</v>
      </c>
      <c r="B245" s="9" t="s">
        <v>1</v>
      </c>
      <c r="C245" s="10">
        <v>-0.23723164996933141</v>
      </c>
      <c r="D245" s="10">
        <v>0.15440143935404599</v>
      </c>
    </row>
    <row r="246" spans="1:4" x14ac:dyDescent="0.25">
      <c r="A246" s="8" t="s">
        <v>743</v>
      </c>
      <c r="B246" s="9" t="s">
        <v>1</v>
      </c>
      <c r="C246" s="10">
        <v>-0.24475567368636267</v>
      </c>
      <c r="D246" s="10">
        <v>0.15440143935404599</v>
      </c>
    </row>
    <row r="247" spans="1:4" x14ac:dyDescent="0.25">
      <c r="A247" s="8" t="s">
        <v>743</v>
      </c>
      <c r="B247" s="9" t="s">
        <v>1</v>
      </c>
      <c r="C247" s="10">
        <v>-0.23218155796360662</v>
      </c>
      <c r="D247" s="10">
        <v>0.15440143935404599</v>
      </c>
    </row>
    <row r="248" spans="1:4" x14ac:dyDescent="0.25">
      <c r="A248" s="8" t="s">
        <v>743</v>
      </c>
      <c r="B248" s="9" t="s">
        <v>0</v>
      </c>
      <c r="C248" s="10">
        <v>5.6779595174810877</v>
      </c>
      <c r="D248" s="10">
        <v>6.15810953133228</v>
      </c>
    </row>
    <row r="249" spans="1:4" x14ac:dyDescent="0.25">
      <c r="A249" s="8" t="s">
        <v>743</v>
      </c>
      <c r="B249" s="9" t="s">
        <v>0</v>
      </c>
      <c r="C249" s="10">
        <v>5.4919034962175424</v>
      </c>
      <c r="D249" s="10">
        <v>5.9386958048095488</v>
      </c>
    </row>
    <row r="250" spans="1:4" x14ac:dyDescent="0.25">
      <c r="A250" s="8" t="s">
        <v>743</v>
      </c>
      <c r="B250" s="9" t="s">
        <v>0</v>
      </c>
      <c r="C250" s="10">
        <v>5.7106726640768759</v>
      </c>
      <c r="D250" s="10">
        <v>6.0429173249078456</v>
      </c>
    </row>
    <row r="251" spans="1:4" x14ac:dyDescent="0.25">
      <c r="A251" s="8" t="s">
        <v>743</v>
      </c>
      <c r="B251" s="9" t="s">
        <v>12</v>
      </c>
      <c r="C251" s="10">
        <v>0.43015743201799228</v>
      </c>
      <c r="D251" s="10">
        <v>0.15440143935404599</v>
      </c>
    </row>
    <row r="252" spans="1:4" x14ac:dyDescent="0.25">
      <c r="A252" s="8" t="s">
        <v>743</v>
      </c>
      <c r="B252" s="9" t="s">
        <v>12</v>
      </c>
      <c r="C252" s="10">
        <v>0.44937640564301773</v>
      </c>
      <c r="D252" s="10">
        <v>0.15440143935404599</v>
      </c>
    </row>
    <row r="253" spans="1:4" x14ac:dyDescent="0.25">
      <c r="A253" s="8" t="s">
        <v>743</v>
      </c>
      <c r="B253" s="9" t="s">
        <v>12</v>
      </c>
      <c r="C253" s="10">
        <v>0.45551012062972807</v>
      </c>
      <c r="D253" s="10">
        <v>0.15440143935404599</v>
      </c>
    </row>
    <row r="254" spans="1:4" x14ac:dyDescent="0.25">
      <c r="A254" s="8" t="s">
        <v>743</v>
      </c>
      <c r="B254" s="9" t="s">
        <v>73</v>
      </c>
      <c r="C254" s="10">
        <v>4.5289102433040274</v>
      </c>
      <c r="D254" s="10">
        <v>0.43141126908899424</v>
      </c>
    </row>
    <row r="255" spans="1:4" x14ac:dyDescent="0.25">
      <c r="A255" s="8" t="s">
        <v>743</v>
      </c>
      <c r="B255" s="9" t="s">
        <v>73</v>
      </c>
      <c r="C255" s="10">
        <v>4.5268656716417919</v>
      </c>
      <c r="D255" s="10">
        <v>0.42949139898192029</v>
      </c>
    </row>
    <row r="256" spans="1:4" x14ac:dyDescent="0.25">
      <c r="A256" s="8" t="s">
        <v>743</v>
      </c>
      <c r="B256" s="9" t="s">
        <v>73</v>
      </c>
      <c r="C256" s="10">
        <v>4.4859742383970564</v>
      </c>
      <c r="D256" s="10">
        <v>0.5781441987010707</v>
      </c>
    </row>
    <row r="257" spans="1:4" x14ac:dyDescent="0.25">
      <c r="A257" s="8" t="s">
        <v>743</v>
      </c>
      <c r="B257" s="9" t="s">
        <v>74</v>
      </c>
      <c r="C257" s="10">
        <v>3.6374769985688</v>
      </c>
      <c r="D257" s="10">
        <v>0.48297349482183599</v>
      </c>
    </row>
    <row r="258" spans="1:4" x14ac:dyDescent="0.25">
      <c r="A258" s="8" t="s">
        <v>743</v>
      </c>
      <c r="B258" s="9" t="s">
        <v>74</v>
      </c>
      <c r="C258" s="10">
        <v>3.5720507053772237</v>
      </c>
      <c r="D258" s="10">
        <v>0.52383930138669477</v>
      </c>
    </row>
    <row r="259" spans="1:4" x14ac:dyDescent="0.25">
      <c r="A259" s="8" t="s">
        <v>743</v>
      </c>
      <c r="B259" s="9" t="s">
        <v>74</v>
      </c>
      <c r="C259" s="10">
        <v>3.586362707012881</v>
      </c>
      <c r="D259" s="10">
        <v>0.53261585044760396</v>
      </c>
    </row>
    <row r="260" spans="1:4" x14ac:dyDescent="0.25">
      <c r="A260" s="8" t="s">
        <v>743</v>
      </c>
      <c r="B260" s="9" t="s">
        <v>75</v>
      </c>
      <c r="C260" s="10">
        <v>3.8317113064812922</v>
      </c>
      <c r="D260" s="10">
        <v>0.35549411971212919</v>
      </c>
    </row>
    <row r="261" spans="1:4" x14ac:dyDescent="0.25">
      <c r="A261" s="8" t="s">
        <v>743</v>
      </c>
      <c r="B261" s="9" t="s">
        <v>75</v>
      </c>
      <c r="C261" s="10">
        <v>3.7785524432631368</v>
      </c>
      <c r="D261" s="10">
        <v>0.42460944356678954</v>
      </c>
    </row>
    <row r="262" spans="1:4" x14ac:dyDescent="0.25">
      <c r="A262" s="8" t="s">
        <v>743</v>
      </c>
      <c r="B262" s="9" t="s">
        <v>75</v>
      </c>
      <c r="C262" s="10">
        <v>3.6640564301778782</v>
      </c>
      <c r="D262" s="10">
        <v>0.36640995260663506</v>
      </c>
    </row>
    <row r="263" spans="1:4" x14ac:dyDescent="0.25">
      <c r="A263" s="8" t="s">
        <v>743</v>
      </c>
      <c r="B263" s="9" t="s">
        <v>76</v>
      </c>
      <c r="C263" s="10">
        <v>22.553854017583316</v>
      </c>
      <c r="D263" s="10">
        <v>3.9173468492188874</v>
      </c>
    </row>
    <row r="264" spans="1:4" x14ac:dyDescent="0.25">
      <c r="A264" s="8" t="s">
        <v>743</v>
      </c>
      <c r="B264" s="9" t="s">
        <v>76</v>
      </c>
      <c r="C264" s="10">
        <v>22.59474545082805</v>
      </c>
      <c r="D264" s="10">
        <v>3.8679787607512726</v>
      </c>
    </row>
    <row r="265" spans="1:4" x14ac:dyDescent="0.25">
      <c r="A265" s="8" t="s">
        <v>743</v>
      </c>
      <c r="B265" s="9" t="s">
        <v>76</v>
      </c>
      <c r="C265" s="10">
        <v>22.778756900429361</v>
      </c>
      <c r="D265" s="10">
        <v>3.8021546427944535</v>
      </c>
    </row>
    <row r="266" spans="1:4" x14ac:dyDescent="0.25">
      <c r="A266" s="8" t="s">
        <v>743</v>
      </c>
      <c r="B266" s="9" t="s">
        <v>77</v>
      </c>
      <c r="C266" s="10">
        <v>21.797362502555714</v>
      </c>
      <c r="D266" s="10">
        <v>3.9310602071265577</v>
      </c>
    </row>
    <row r="267" spans="1:4" x14ac:dyDescent="0.25">
      <c r="A267" s="8" t="s">
        <v>743</v>
      </c>
      <c r="B267" s="9" t="s">
        <v>77</v>
      </c>
      <c r="C267" s="10">
        <v>21.4293396033531</v>
      </c>
      <c r="D267" s="10">
        <v>3.8954054765666144</v>
      </c>
    </row>
    <row r="268" spans="1:4" x14ac:dyDescent="0.25">
      <c r="A268" s="8" t="s">
        <v>743</v>
      </c>
      <c r="B268" s="9" t="s">
        <v>77</v>
      </c>
      <c r="C268" s="10">
        <v>22.349396851359639</v>
      </c>
      <c r="D268" s="10">
        <v>3.9557442513603651</v>
      </c>
    </row>
    <row r="269" spans="1:4" x14ac:dyDescent="0.25">
      <c r="A269" s="8" t="s">
        <v>743</v>
      </c>
      <c r="B269" s="9" t="s">
        <v>78</v>
      </c>
      <c r="C269" s="10">
        <v>21.592905336332038</v>
      </c>
      <c r="D269" s="10">
        <v>3.7994119712129191</v>
      </c>
    </row>
    <row r="270" spans="1:4" x14ac:dyDescent="0.25">
      <c r="A270" s="8" t="s">
        <v>743</v>
      </c>
      <c r="B270" s="9" t="s">
        <v>78</v>
      </c>
      <c r="C270" s="10">
        <v>21.449785319975465</v>
      </c>
      <c r="D270" s="10">
        <v>3.8378093733543972</v>
      </c>
    </row>
    <row r="271" spans="1:4" x14ac:dyDescent="0.25">
      <c r="A271" s="8" t="s">
        <v>743</v>
      </c>
      <c r="B271" s="9" t="s">
        <v>78</v>
      </c>
      <c r="C271" s="10">
        <v>21.552013903087303</v>
      </c>
      <c r="D271" s="10">
        <v>3.7281025100930312</v>
      </c>
    </row>
    <row r="272" spans="1:4" x14ac:dyDescent="0.25">
      <c r="A272" s="8" t="s">
        <v>743</v>
      </c>
      <c r="B272" s="9" t="s">
        <v>79</v>
      </c>
      <c r="C272" s="10">
        <v>54.060703332651812</v>
      </c>
      <c r="D272" s="10">
        <v>9.465771458662454</v>
      </c>
    </row>
    <row r="273" spans="1:4" x14ac:dyDescent="0.25">
      <c r="A273" s="8" t="s">
        <v>743</v>
      </c>
      <c r="B273" s="9" t="s">
        <v>79</v>
      </c>
      <c r="C273" s="10">
        <v>55.532794929462284</v>
      </c>
      <c r="D273" s="10">
        <v>9.4822274881516577</v>
      </c>
    </row>
    <row r="274" spans="1:4" x14ac:dyDescent="0.25">
      <c r="A274" s="8" t="s">
        <v>743</v>
      </c>
      <c r="B274" s="9" t="s">
        <v>79</v>
      </c>
      <c r="C274" s="10">
        <v>54.592291964833379</v>
      </c>
      <c r="D274" s="10">
        <v>9.6385597682991033</v>
      </c>
    </row>
    <row r="275" spans="1:4" x14ac:dyDescent="0.25">
      <c r="A275" s="8" t="s">
        <v>743</v>
      </c>
      <c r="B275" s="9" t="s">
        <v>80</v>
      </c>
      <c r="C275" s="10">
        <v>54.714966264567579</v>
      </c>
      <c r="D275" s="10">
        <v>9.7674653326312075</v>
      </c>
    </row>
    <row r="276" spans="1:4" x14ac:dyDescent="0.25">
      <c r="A276" s="8" t="s">
        <v>743</v>
      </c>
      <c r="B276" s="9" t="s">
        <v>80</v>
      </c>
      <c r="C276" s="10">
        <v>56.841320793293818</v>
      </c>
      <c r="D276" s="10">
        <v>10.049960505529224</v>
      </c>
    </row>
    <row r="277" spans="1:4" x14ac:dyDescent="0.25">
      <c r="A277" s="8" t="s">
        <v>743</v>
      </c>
      <c r="B277" s="9" t="s">
        <v>80</v>
      </c>
      <c r="C277" s="10">
        <v>56.166612144755682</v>
      </c>
      <c r="D277" s="10">
        <v>10.143211339301386</v>
      </c>
    </row>
    <row r="278" spans="1:4" x14ac:dyDescent="0.25">
      <c r="A278" s="8" t="s">
        <v>743</v>
      </c>
      <c r="B278" s="9" t="s">
        <v>81</v>
      </c>
      <c r="C278" s="10">
        <v>56.146166428133306</v>
      </c>
      <c r="D278" s="10">
        <v>10.036247147621555</v>
      </c>
    </row>
    <row r="279" spans="1:4" x14ac:dyDescent="0.25">
      <c r="A279" s="8" t="s">
        <v>743</v>
      </c>
      <c r="B279" s="9" t="s">
        <v>81</v>
      </c>
      <c r="C279" s="10">
        <v>57.454692291964847</v>
      </c>
      <c r="D279" s="10">
        <v>9.964937686501667</v>
      </c>
    </row>
    <row r="280" spans="1:4" x14ac:dyDescent="0.25">
      <c r="A280" s="8" t="s">
        <v>743</v>
      </c>
      <c r="B280" s="9" t="s">
        <v>81</v>
      </c>
      <c r="C280" s="10">
        <v>57.822715191167454</v>
      </c>
      <c r="D280" s="10">
        <v>9.7043838862559237</v>
      </c>
    </row>
    <row r="281" spans="1:4" x14ac:dyDescent="0.25">
      <c r="A281" s="8" t="s">
        <v>743</v>
      </c>
      <c r="B281" s="9" t="s">
        <v>82</v>
      </c>
      <c r="C281" s="10">
        <v>15.624800654262932</v>
      </c>
      <c r="D281" s="10">
        <v>2.4031178690538879</v>
      </c>
    </row>
    <row r="282" spans="1:4" x14ac:dyDescent="0.25">
      <c r="A282" s="8" t="s">
        <v>743</v>
      </c>
      <c r="B282" s="9" t="s">
        <v>82</v>
      </c>
      <c r="C282" s="10">
        <v>16.019402985074628</v>
      </c>
      <c r="D282" s="10">
        <v>2.4692162541688609</v>
      </c>
    </row>
    <row r="283" spans="1:4" x14ac:dyDescent="0.25">
      <c r="A283" s="8" t="s">
        <v>743</v>
      </c>
      <c r="B283" s="9" t="s">
        <v>82</v>
      </c>
      <c r="C283" s="10">
        <v>15.825168677162132</v>
      </c>
      <c r="D283" s="10">
        <v>2.4821068106020716</v>
      </c>
    </row>
    <row r="284" spans="1:4" x14ac:dyDescent="0.25">
      <c r="A284" s="8" t="s">
        <v>743</v>
      </c>
      <c r="B284" s="9" t="s">
        <v>83</v>
      </c>
      <c r="C284" s="10">
        <v>15.892639542015946</v>
      </c>
      <c r="D284" s="10">
        <v>2.5624670879410214</v>
      </c>
    </row>
    <row r="285" spans="1:4" x14ac:dyDescent="0.25">
      <c r="A285" s="8" t="s">
        <v>743</v>
      </c>
      <c r="B285" s="9" t="s">
        <v>83</v>
      </c>
      <c r="C285" s="10">
        <v>15.855837252095686</v>
      </c>
      <c r="D285" s="10">
        <v>2.5923622081797437</v>
      </c>
    </row>
    <row r="286" spans="1:4" x14ac:dyDescent="0.25">
      <c r="A286" s="8" t="s">
        <v>743</v>
      </c>
      <c r="B286" s="9" t="s">
        <v>83</v>
      </c>
      <c r="C286" s="10">
        <v>15.661602944183192</v>
      </c>
      <c r="D286" s="10">
        <v>2.5822143233280674</v>
      </c>
    </row>
    <row r="287" spans="1:4" x14ac:dyDescent="0.25">
      <c r="A287" s="8" t="s">
        <v>743</v>
      </c>
      <c r="B287" s="9" t="s">
        <v>84</v>
      </c>
      <c r="C287" s="10">
        <v>16.377203025966057</v>
      </c>
      <c r="D287" s="10">
        <v>2.5303778304370725</v>
      </c>
    </row>
    <row r="288" spans="1:4" x14ac:dyDescent="0.25">
      <c r="A288" s="8" t="s">
        <v>743</v>
      </c>
      <c r="B288" s="9" t="s">
        <v>84</v>
      </c>
      <c r="C288" s="10">
        <v>16.293375587814353</v>
      </c>
      <c r="D288" s="10">
        <v>2.5613700193084079</v>
      </c>
    </row>
    <row r="289" spans="1:4" x14ac:dyDescent="0.25">
      <c r="A289" s="8" t="s">
        <v>743</v>
      </c>
      <c r="B289" s="9" t="s">
        <v>84</v>
      </c>
      <c r="C289" s="10">
        <v>16.542813330607238</v>
      </c>
      <c r="D289" s="10">
        <v>2.4508403545725819</v>
      </c>
    </row>
    <row r="290" spans="1:4" x14ac:dyDescent="0.25">
      <c r="A290" s="8" t="s">
        <v>743</v>
      </c>
      <c r="B290" s="9" t="s">
        <v>85</v>
      </c>
      <c r="C290" s="10">
        <v>2.0631568186464935</v>
      </c>
      <c r="D290" s="10">
        <v>0.15440143935404599</v>
      </c>
    </row>
    <row r="291" spans="1:4" x14ac:dyDescent="0.25">
      <c r="A291" s="8" t="s">
        <v>743</v>
      </c>
      <c r="B291" s="9" t="s">
        <v>85</v>
      </c>
      <c r="C291" s="10">
        <v>2.1306276835003066</v>
      </c>
      <c r="D291" s="10">
        <v>0.15440143935404599</v>
      </c>
    </row>
    <row r="292" spans="1:4" x14ac:dyDescent="0.25">
      <c r="A292" s="8" t="s">
        <v>743</v>
      </c>
      <c r="B292" s="9" t="s">
        <v>85</v>
      </c>
      <c r="C292" s="10">
        <v>2.1101819668779389</v>
      </c>
      <c r="D292" s="10">
        <v>0.15440143935404599</v>
      </c>
    </row>
    <row r="293" spans="1:4" x14ac:dyDescent="0.25">
      <c r="A293" s="8" t="s">
        <v>743</v>
      </c>
      <c r="B293" s="9" t="s">
        <v>86</v>
      </c>
      <c r="C293" s="10">
        <v>1.7707830709466366</v>
      </c>
      <c r="D293" s="10">
        <v>0.15440143935404599</v>
      </c>
    </row>
    <row r="294" spans="1:4" x14ac:dyDescent="0.25">
      <c r="A294" s="8" t="s">
        <v>743</v>
      </c>
      <c r="B294" s="9" t="s">
        <v>86</v>
      </c>
      <c r="C294" s="10">
        <v>1.8014516458801881</v>
      </c>
      <c r="D294" s="10">
        <v>0.15440143935404599</v>
      </c>
    </row>
    <row r="295" spans="1:4" x14ac:dyDescent="0.25">
      <c r="A295" s="8" t="s">
        <v>743</v>
      </c>
      <c r="B295" s="9" t="s">
        <v>86</v>
      </c>
      <c r="C295" s="10">
        <v>1.7850950725822941</v>
      </c>
      <c r="D295" s="10">
        <v>0.15440143935404599</v>
      </c>
    </row>
    <row r="296" spans="1:4" x14ac:dyDescent="0.25">
      <c r="A296" s="8" t="s">
        <v>743</v>
      </c>
      <c r="B296" s="9" t="s">
        <v>1</v>
      </c>
      <c r="C296" s="10">
        <v>-0.27928848906154158</v>
      </c>
      <c r="D296" s="10">
        <v>0.15440143935404599</v>
      </c>
    </row>
    <row r="297" spans="1:4" x14ac:dyDescent="0.25">
      <c r="A297" s="8" t="s">
        <v>743</v>
      </c>
      <c r="B297" s="9" t="s">
        <v>1</v>
      </c>
      <c r="C297" s="10">
        <v>-0.26262523001431198</v>
      </c>
      <c r="D297" s="10">
        <v>0.15440143935404599</v>
      </c>
    </row>
    <row r="298" spans="1:4" x14ac:dyDescent="0.25">
      <c r="A298" s="8" t="s">
        <v>743</v>
      </c>
      <c r="B298" s="9" t="s">
        <v>1</v>
      </c>
      <c r="C298" s="10">
        <v>-0.25751380085872011</v>
      </c>
      <c r="D298" s="10">
        <v>0.15440143935404599</v>
      </c>
    </row>
    <row r="299" spans="1:4" x14ac:dyDescent="0.25">
      <c r="A299" s="8" t="s">
        <v>743</v>
      </c>
      <c r="B299" s="9" t="s">
        <v>0</v>
      </c>
      <c r="C299" s="10">
        <v>5.5062154978531996</v>
      </c>
      <c r="D299" s="10">
        <v>6.2513603651044409</v>
      </c>
    </row>
    <row r="300" spans="1:4" x14ac:dyDescent="0.25">
      <c r="A300" s="8" t="s">
        <v>743</v>
      </c>
      <c r="B300" s="9" t="s">
        <v>0</v>
      </c>
      <c r="C300" s="10">
        <v>5.5184829278266205</v>
      </c>
      <c r="D300" s="10">
        <v>6.1855362471476214</v>
      </c>
    </row>
    <row r="301" spans="1:4" x14ac:dyDescent="0.25">
      <c r="A301" s="8" t="s">
        <v>743</v>
      </c>
      <c r="B301" s="9" t="s">
        <v>0</v>
      </c>
      <c r="C301" s="10">
        <v>5.6534246575342468</v>
      </c>
      <c r="D301" s="10">
        <v>6.3638098999473414</v>
      </c>
    </row>
    <row r="302" spans="1:4" x14ac:dyDescent="0.25">
      <c r="A302" s="8" t="s">
        <v>743</v>
      </c>
      <c r="B302" s="9" t="s">
        <v>87</v>
      </c>
      <c r="C302" s="10">
        <v>1.5536495604170928</v>
      </c>
      <c r="D302" s="10">
        <v>0.15440143935404599</v>
      </c>
    </row>
    <row r="303" spans="1:4" x14ac:dyDescent="0.25">
      <c r="A303" s="8" t="s">
        <v>743</v>
      </c>
      <c r="B303" s="9" t="s">
        <v>87</v>
      </c>
      <c r="C303" s="10">
        <v>1.582478020854631</v>
      </c>
      <c r="D303" s="10">
        <v>0.15440143935404599</v>
      </c>
    </row>
    <row r="304" spans="1:4" x14ac:dyDescent="0.25">
      <c r="A304" s="8" t="s">
        <v>743</v>
      </c>
      <c r="B304" s="9" t="s">
        <v>87</v>
      </c>
      <c r="C304" s="10">
        <v>1.5912696790022489</v>
      </c>
      <c r="D304" s="10">
        <v>0.15440143935404599</v>
      </c>
    </row>
    <row r="305" spans="1:4" x14ac:dyDescent="0.25">
      <c r="A305" s="8" t="s">
        <v>743</v>
      </c>
      <c r="B305" s="9" t="s">
        <v>88</v>
      </c>
      <c r="C305" s="10">
        <v>55.430566346350446</v>
      </c>
      <c r="D305" s="10">
        <v>6.9507416183956474</v>
      </c>
    </row>
    <row r="306" spans="1:4" x14ac:dyDescent="0.25">
      <c r="A306" s="8" t="s">
        <v>743</v>
      </c>
      <c r="B306" s="9" t="s">
        <v>88</v>
      </c>
      <c r="C306" s="10">
        <v>55.696360662441222</v>
      </c>
      <c r="D306" s="10">
        <v>6.8218360540635423</v>
      </c>
    </row>
    <row r="307" spans="1:4" x14ac:dyDescent="0.25">
      <c r="A307" s="8" t="s">
        <v>743</v>
      </c>
      <c r="B307" s="9" t="s">
        <v>88</v>
      </c>
      <c r="C307" s="10">
        <v>57.188897975874063</v>
      </c>
      <c r="D307" s="10">
        <v>7.0302790942601368</v>
      </c>
    </row>
    <row r="308" spans="1:4" x14ac:dyDescent="0.25">
      <c r="A308" s="8" t="s">
        <v>743</v>
      </c>
      <c r="B308" s="9" t="s">
        <v>89</v>
      </c>
      <c r="C308" s="10">
        <v>56.657309343692496</v>
      </c>
      <c r="D308" s="10">
        <v>6.9096015446726344</v>
      </c>
    </row>
    <row r="309" spans="1:4" x14ac:dyDescent="0.25">
      <c r="A309" s="8" t="s">
        <v>743</v>
      </c>
      <c r="B309" s="9" t="s">
        <v>89</v>
      </c>
      <c r="C309" s="10">
        <v>57.43424657534247</v>
      </c>
      <c r="D309" s="10">
        <v>6.8958881867649637</v>
      </c>
    </row>
    <row r="310" spans="1:4" x14ac:dyDescent="0.25">
      <c r="A310" s="8" t="s">
        <v>743</v>
      </c>
      <c r="B310" s="9" t="s">
        <v>89</v>
      </c>
      <c r="C310" s="10">
        <v>58.149846657125337</v>
      </c>
      <c r="D310" s="10">
        <v>7.013823064770933</v>
      </c>
    </row>
    <row r="311" spans="1:4" x14ac:dyDescent="0.25">
      <c r="A311" s="8" t="s">
        <v>743</v>
      </c>
      <c r="B311" s="9" t="s">
        <v>90</v>
      </c>
      <c r="C311" s="10">
        <v>56.043937845021468</v>
      </c>
      <c r="D311" s="10">
        <v>7.2167807618044586</v>
      </c>
    </row>
    <row r="312" spans="1:4" x14ac:dyDescent="0.25">
      <c r="A312" s="8" t="s">
        <v>743</v>
      </c>
      <c r="B312" s="9" t="s">
        <v>90</v>
      </c>
      <c r="C312" s="10">
        <v>56.309732161112251</v>
      </c>
      <c r="D312" s="10">
        <v>7.1920967175706512</v>
      </c>
    </row>
    <row r="313" spans="1:4" x14ac:dyDescent="0.25">
      <c r="A313" s="8" t="s">
        <v>743</v>
      </c>
      <c r="B313" s="9" t="s">
        <v>90</v>
      </c>
      <c r="C313" s="10">
        <v>56.45285217746882</v>
      </c>
      <c r="D313" s="10">
        <v>6.9288002457433739</v>
      </c>
    </row>
    <row r="314" spans="1:4" x14ac:dyDescent="0.25">
      <c r="A314" s="8" t="s">
        <v>743</v>
      </c>
      <c r="B314" s="9" t="s">
        <v>91</v>
      </c>
      <c r="C314" s="10">
        <v>11.380269883459414</v>
      </c>
      <c r="D314" s="10">
        <v>1.0800530981218184</v>
      </c>
    </row>
    <row r="315" spans="1:4" x14ac:dyDescent="0.25">
      <c r="A315" s="8" t="s">
        <v>743</v>
      </c>
      <c r="B315" s="9" t="s">
        <v>91</v>
      </c>
      <c r="C315" s="10">
        <v>11.257595583725209</v>
      </c>
      <c r="D315" s="10">
        <v>1.1129651571002284</v>
      </c>
    </row>
    <row r="316" spans="1:4" x14ac:dyDescent="0.25">
      <c r="A316" s="8" t="s">
        <v>743</v>
      </c>
      <c r="B316" s="9" t="s">
        <v>91</v>
      </c>
      <c r="C316" s="10">
        <v>11.370047025148232</v>
      </c>
      <c r="D316" s="10">
        <v>1.1008974021414779</v>
      </c>
    </row>
    <row r="317" spans="1:4" x14ac:dyDescent="0.25">
      <c r="A317" s="8" t="s">
        <v>743</v>
      </c>
      <c r="B317" s="9" t="s">
        <v>92</v>
      </c>
      <c r="C317" s="10">
        <v>10.979533837661009</v>
      </c>
      <c r="D317" s="10">
        <v>1.0550947867298577</v>
      </c>
    </row>
    <row r="318" spans="1:4" x14ac:dyDescent="0.25">
      <c r="A318" s="8" t="s">
        <v>743</v>
      </c>
      <c r="B318" s="9" t="s">
        <v>92</v>
      </c>
      <c r="C318" s="10">
        <v>10.875260682886935</v>
      </c>
      <c r="D318" s="10">
        <v>0.99283614182903279</v>
      </c>
    </row>
    <row r="319" spans="1:4" x14ac:dyDescent="0.25">
      <c r="A319" s="8" t="s">
        <v>743</v>
      </c>
      <c r="B319" s="9" t="s">
        <v>92</v>
      </c>
      <c r="C319" s="10">
        <v>11.004068697607851</v>
      </c>
      <c r="D319" s="10">
        <v>1.0290394067052835</v>
      </c>
    </row>
    <row r="320" spans="1:4" x14ac:dyDescent="0.25">
      <c r="A320" s="8" t="s">
        <v>743</v>
      </c>
      <c r="B320" s="9" t="s">
        <v>93</v>
      </c>
      <c r="C320" s="10">
        <v>10.78325495808628</v>
      </c>
      <c r="D320" s="10">
        <v>1.1812576794804284</v>
      </c>
    </row>
    <row r="321" spans="1:4" x14ac:dyDescent="0.25">
      <c r="A321" s="8" t="s">
        <v>743</v>
      </c>
      <c r="B321" s="9" t="s">
        <v>93</v>
      </c>
      <c r="C321" s="10">
        <v>11.196258433858107</v>
      </c>
      <c r="D321" s="10">
        <v>1.1656244514656837</v>
      </c>
    </row>
    <row r="322" spans="1:4" x14ac:dyDescent="0.25">
      <c r="A322" s="8" t="s">
        <v>743</v>
      </c>
      <c r="B322" s="9" t="s">
        <v>93</v>
      </c>
      <c r="C322" s="10">
        <v>11.05518298916377</v>
      </c>
      <c r="D322" s="10">
        <v>1.2078615938213095</v>
      </c>
    </row>
    <row r="323" spans="1:4" x14ac:dyDescent="0.25">
      <c r="A323" s="8" t="s">
        <v>743</v>
      </c>
      <c r="B323" s="9" t="s">
        <v>94</v>
      </c>
      <c r="C323" s="10">
        <v>8.1866489470455939</v>
      </c>
      <c r="D323" s="10">
        <v>0.64890512550465151</v>
      </c>
    </row>
    <row r="324" spans="1:4" x14ac:dyDescent="0.25">
      <c r="A324" s="8" t="s">
        <v>743</v>
      </c>
      <c r="B324" s="9" t="s">
        <v>94</v>
      </c>
      <c r="C324" s="10">
        <v>8.3645266816601911</v>
      </c>
      <c r="D324" s="10">
        <v>0.64616245392311744</v>
      </c>
    </row>
    <row r="325" spans="1:4" x14ac:dyDescent="0.25">
      <c r="A325" s="8" t="s">
        <v>743</v>
      </c>
      <c r="B325" s="9" t="s">
        <v>94</v>
      </c>
      <c r="C325" s="10">
        <v>8.4892455530566338</v>
      </c>
      <c r="D325" s="10">
        <v>0.61105625767948046</v>
      </c>
    </row>
    <row r="326" spans="1:4" x14ac:dyDescent="0.25">
      <c r="A326" s="8" t="s">
        <v>743</v>
      </c>
      <c r="B326" s="9" t="s">
        <v>95</v>
      </c>
      <c r="C326" s="10">
        <v>8.9165610304641181</v>
      </c>
      <c r="D326" s="10">
        <v>0.7786334913112164</v>
      </c>
    </row>
    <row r="327" spans="1:4" x14ac:dyDescent="0.25">
      <c r="A327" s="8" t="s">
        <v>743</v>
      </c>
      <c r="B327" s="9" t="s">
        <v>95</v>
      </c>
      <c r="C327" s="10">
        <v>9.1435084849723989</v>
      </c>
      <c r="D327" s="10">
        <v>0.77671362120414256</v>
      </c>
    </row>
    <row r="328" spans="1:4" x14ac:dyDescent="0.25">
      <c r="A328" s="8" t="s">
        <v>743</v>
      </c>
      <c r="B328" s="9" t="s">
        <v>95</v>
      </c>
      <c r="C328" s="10">
        <v>9.1394193416479244</v>
      </c>
      <c r="D328" s="10">
        <v>0.81072274881516582</v>
      </c>
    </row>
    <row r="329" spans="1:4" x14ac:dyDescent="0.25">
      <c r="A329" s="8" t="s">
        <v>743</v>
      </c>
      <c r="B329" s="9" t="s">
        <v>96</v>
      </c>
      <c r="C329" s="10">
        <v>8.2602535268861175</v>
      </c>
      <c r="D329" s="10">
        <v>0.64259698086712314</v>
      </c>
    </row>
    <row r="330" spans="1:4" x14ac:dyDescent="0.25">
      <c r="A330" s="8" t="s">
        <v>743</v>
      </c>
      <c r="B330" s="9" t="s">
        <v>96</v>
      </c>
      <c r="C330" s="10">
        <v>8.282743815170722</v>
      </c>
      <c r="D330" s="10">
        <v>0.69799894681411268</v>
      </c>
    </row>
    <row r="331" spans="1:4" x14ac:dyDescent="0.25">
      <c r="A331" s="8" t="s">
        <v>743</v>
      </c>
      <c r="B331" s="9" t="s">
        <v>96</v>
      </c>
      <c r="C331" s="10">
        <v>8.5199141279901855</v>
      </c>
      <c r="D331" s="10">
        <v>0.69662761102334569</v>
      </c>
    </row>
    <row r="332" spans="1:4" x14ac:dyDescent="0.25">
      <c r="A332" s="8" t="s">
        <v>743</v>
      </c>
      <c r="B332" s="9" t="s">
        <v>97</v>
      </c>
      <c r="C332" s="10">
        <v>37.888141484359025</v>
      </c>
      <c r="D332" s="10">
        <v>6.2239336492890995</v>
      </c>
    </row>
    <row r="333" spans="1:4" x14ac:dyDescent="0.25">
      <c r="A333" s="8" t="s">
        <v>743</v>
      </c>
      <c r="B333" s="9" t="s">
        <v>97</v>
      </c>
      <c r="C333" s="10">
        <v>37.499672868534041</v>
      </c>
      <c r="D333" s="10">
        <v>6.4954581358609795</v>
      </c>
    </row>
    <row r="334" spans="1:4" x14ac:dyDescent="0.25">
      <c r="A334" s="8" t="s">
        <v>743</v>
      </c>
      <c r="B334" s="9" t="s">
        <v>97</v>
      </c>
      <c r="C334" s="10">
        <v>37.397444285422203</v>
      </c>
      <c r="D334" s="10">
        <v>6.3994646305072846</v>
      </c>
    </row>
    <row r="335" spans="1:4" x14ac:dyDescent="0.25">
      <c r="A335" s="8" t="s">
        <v>743</v>
      </c>
      <c r="B335" s="9" t="s">
        <v>98</v>
      </c>
      <c r="C335" s="10">
        <v>40.689204661623386</v>
      </c>
      <c r="D335" s="10">
        <v>6.7532692645251888</v>
      </c>
    </row>
    <row r="336" spans="1:4" x14ac:dyDescent="0.25">
      <c r="A336" s="8" t="s">
        <v>743</v>
      </c>
      <c r="B336" s="9" t="s">
        <v>98</v>
      </c>
      <c r="C336" s="10">
        <v>41.507033326518091</v>
      </c>
      <c r="D336" s="10">
        <v>6.8053800245743377</v>
      </c>
    </row>
    <row r="337" spans="1:4" x14ac:dyDescent="0.25">
      <c r="A337" s="8" t="s">
        <v>743</v>
      </c>
      <c r="B337" s="9" t="s">
        <v>98</v>
      </c>
      <c r="C337" s="10">
        <v>41.343467593539152</v>
      </c>
      <c r="D337" s="10">
        <v>6.6380770581007553</v>
      </c>
    </row>
    <row r="338" spans="1:4" x14ac:dyDescent="0.25">
      <c r="A338" s="8" t="s">
        <v>743</v>
      </c>
      <c r="B338" s="9" t="s">
        <v>99</v>
      </c>
      <c r="C338" s="10">
        <v>40.443856062154978</v>
      </c>
      <c r="D338" s="10">
        <v>6.479002106371774</v>
      </c>
    </row>
    <row r="339" spans="1:4" x14ac:dyDescent="0.25">
      <c r="A339" s="8" t="s">
        <v>743</v>
      </c>
      <c r="B339" s="9" t="s">
        <v>99</v>
      </c>
      <c r="C339" s="10">
        <v>40.852770394602331</v>
      </c>
      <c r="D339" s="10">
        <v>6.4927154642794456</v>
      </c>
    </row>
    <row r="340" spans="1:4" x14ac:dyDescent="0.25">
      <c r="A340" s="8" t="s">
        <v>743</v>
      </c>
      <c r="B340" s="9" t="s">
        <v>99</v>
      </c>
      <c r="C340" s="10">
        <v>41.036781844203638</v>
      </c>
      <c r="D340" s="10">
        <v>6.5064288221871163</v>
      </c>
    </row>
    <row r="341" spans="1:4" x14ac:dyDescent="0.25">
      <c r="A341" s="8" t="s">
        <v>743</v>
      </c>
      <c r="B341" s="9" t="s">
        <v>100</v>
      </c>
      <c r="C341" s="10">
        <v>22.962768350030668</v>
      </c>
      <c r="D341" s="10">
        <v>2.9903238546603474</v>
      </c>
    </row>
    <row r="342" spans="1:4" x14ac:dyDescent="0.25">
      <c r="A342" s="8" t="s">
        <v>743</v>
      </c>
      <c r="B342" s="9" t="s">
        <v>100</v>
      </c>
      <c r="C342" s="10">
        <v>22.553854017583316</v>
      </c>
      <c r="D342" s="10">
        <v>3.0863173600140423</v>
      </c>
    </row>
    <row r="343" spans="1:4" x14ac:dyDescent="0.25">
      <c r="A343" s="8" t="s">
        <v>743</v>
      </c>
      <c r="B343" s="9" t="s">
        <v>100</v>
      </c>
      <c r="C343" s="10">
        <v>23.412574115722755</v>
      </c>
      <c r="D343" s="10">
        <v>3.0808320168509744</v>
      </c>
    </row>
    <row r="344" spans="1:4" x14ac:dyDescent="0.25">
      <c r="A344" s="8" t="s">
        <v>743</v>
      </c>
      <c r="B344" s="9" t="s">
        <v>101</v>
      </c>
      <c r="C344" s="10">
        <v>23.576139848701697</v>
      </c>
      <c r="D344" s="10">
        <v>3.2508776549060907</v>
      </c>
    </row>
    <row r="345" spans="1:4" x14ac:dyDescent="0.25">
      <c r="A345" s="8" t="s">
        <v>743</v>
      </c>
      <c r="B345" s="9" t="s">
        <v>101</v>
      </c>
      <c r="C345" s="10">
        <v>23.289899815988552</v>
      </c>
      <c r="D345" s="10">
        <v>3.3057310865367739</v>
      </c>
    </row>
    <row r="346" spans="1:4" x14ac:dyDescent="0.25">
      <c r="A346" s="8" t="s">
        <v>743</v>
      </c>
      <c r="B346" s="9" t="s">
        <v>101</v>
      </c>
      <c r="C346" s="10">
        <v>22.86053976691883</v>
      </c>
      <c r="D346" s="10">
        <v>3.3084737581183079</v>
      </c>
    </row>
    <row r="347" spans="1:4" x14ac:dyDescent="0.25">
      <c r="A347" s="8" t="s">
        <v>743</v>
      </c>
      <c r="B347" s="9" t="s">
        <v>102</v>
      </c>
      <c r="C347" s="10">
        <v>23.985054181149049</v>
      </c>
      <c r="D347" s="10">
        <v>3.3194444444444442</v>
      </c>
    </row>
    <row r="348" spans="1:4" x14ac:dyDescent="0.25">
      <c r="A348" s="8" t="s">
        <v>743</v>
      </c>
      <c r="B348" s="9" t="s">
        <v>102</v>
      </c>
      <c r="C348" s="10">
        <v>24.639317113064813</v>
      </c>
      <c r="D348" s="10">
        <v>3.34961383184132</v>
      </c>
    </row>
    <row r="349" spans="1:4" x14ac:dyDescent="0.25">
      <c r="A349" s="8" t="s">
        <v>743</v>
      </c>
      <c r="B349" s="9" t="s">
        <v>102</v>
      </c>
      <c r="C349" s="10">
        <v>24.802882846043754</v>
      </c>
      <c r="D349" s="10">
        <v>3.3934965771458665</v>
      </c>
    </row>
    <row r="350" spans="1:4" x14ac:dyDescent="0.25">
      <c r="A350" s="8" t="s">
        <v>743</v>
      </c>
      <c r="B350" s="9" t="s">
        <v>103</v>
      </c>
      <c r="C350" s="10">
        <v>22.635636884072785</v>
      </c>
      <c r="D350" s="10">
        <v>3.1795681937862033</v>
      </c>
    </row>
    <row r="351" spans="1:4" x14ac:dyDescent="0.25">
      <c r="A351" s="8" t="s">
        <v>743</v>
      </c>
      <c r="B351" s="9" t="s">
        <v>103</v>
      </c>
      <c r="C351" s="10">
        <v>21.960928235534656</v>
      </c>
      <c r="D351" s="10">
        <v>3.1164867474109181</v>
      </c>
    </row>
    <row r="352" spans="1:4" x14ac:dyDescent="0.25">
      <c r="A352" s="8" t="s">
        <v>743</v>
      </c>
      <c r="B352" s="9" t="s">
        <v>103</v>
      </c>
      <c r="C352" s="10">
        <v>22.124493968513594</v>
      </c>
      <c r="D352" s="10">
        <v>3.1137440758293837</v>
      </c>
    </row>
    <row r="353" spans="1:4" x14ac:dyDescent="0.25">
      <c r="A353" s="8" t="s">
        <v>743</v>
      </c>
      <c r="B353" s="9" t="s">
        <v>104</v>
      </c>
      <c r="C353" s="10">
        <v>24.373522796974033</v>
      </c>
      <c r="D353" s="10">
        <v>3.7994119712129191</v>
      </c>
    </row>
    <row r="354" spans="1:4" x14ac:dyDescent="0.25">
      <c r="A354" s="8" t="s">
        <v>743</v>
      </c>
      <c r="B354" s="9" t="s">
        <v>104</v>
      </c>
      <c r="C354" s="10">
        <v>24.82332856266612</v>
      </c>
      <c r="D354" s="10">
        <v>3.6897051079515539</v>
      </c>
    </row>
    <row r="355" spans="1:4" x14ac:dyDescent="0.25">
      <c r="A355" s="8" t="s">
        <v>743</v>
      </c>
      <c r="B355" s="9" t="s">
        <v>104</v>
      </c>
      <c r="C355" s="10">
        <v>24.537088529952975</v>
      </c>
      <c r="D355" s="10">
        <v>3.6513077058100758</v>
      </c>
    </row>
    <row r="356" spans="1:4" x14ac:dyDescent="0.25">
      <c r="A356" s="8" t="s">
        <v>743</v>
      </c>
      <c r="B356" s="9" t="s">
        <v>1</v>
      </c>
      <c r="C356" s="10">
        <v>-0.32490288284604374</v>
      </c>
      <c r="D356" s="10">
        <v>0.15440143935404599</v>
      </c>
    </row>
    <row r="357" spans="1:4" x14ac:dyDescent="0.25">
      <c r="A357" s="8" t="s">
        <v>743</v>
      </c>
      <c r="B357" s="9" t="s">
        <v>1</v>
      </c>
      <c r="C357" s="10">
        <v>-0.32490288284604374</v>
      </c>
      <c r="D357" s="10">
        <v>0.15440143935404599</v>
      </c>
    </row>
    <row r="358" spans="1:4" x14ac:dyDescent="0.25">
      <c r="A358" s="8" t="s">
        <v>743</v>
      </c>
      <c r="B358" s="9" t="s">
        <v>1</v>
      </c>
      <c r="C358" s="10">
        <v>-0.32490288284604374</v>
      </c>
      <c r="D358" s="10">
        <v>0.15440143935404599</v>
      </c>
    </row>
    <row r="359" spans="1:4" x14ac:dyDescent="0.25">
      <c r="A359" s="8" t="s">
        <v>743</v>
      </c>
      <c r="B359" s="9" t="s">
        <v>0</v>
      </c>
      <c r="C359" s="10">
        <v>5.5777755060314869</v>
      </c>
      <c r="D359" s="10">
        <v>6.610650342285413</v>
      </c>
    </row>
    <row r="360" spans="1:4" x14ac:dyDescent="0.25">
      <c r="A360" s="8" t="s">
        <v>743</v>
      </c>
      <c r="B360" s="9" t="s">
        <v>0</v>
      </c>
      <c r="C360" s="10">
        <v>5.5900429360049069</v>
      </c>
      <c r="D360" s="10">
        <v>6.564024925399333</v>
      </c>
    </row>
    <row r="361" spans="1:4" x14ac:dyDescent="0.25">
      <c r="A361" s="8" t="s">
        <v>743</v>
      </c>
      <c r="B361" s="9" t="s">
        <v>0</v>
      </c>
      <c r="C361" s="10">
        <v>5.5164383561643842</v>
      </c>
      <c r="D361" s="10">
        <v>6.7834386519220651</v>
      </c>
    </row>
    <row r="362" spans="1:4" x14ac:dyDescent="0.25">
      <c r="A362" s="8" t="s">
        <v>743</v>
      </c>
      <c r="B362" s="9" t="s">
        <v>105</v>
      </c>
      <c r="C362" s="10">
        <v>24.148619914127991</v>
      </c>
      <c r="D362" s="10">
        <v>3.3605845181674567</v>
      </c>
    </row>
    <row r="363" spans="1:4" x14ac:dyDescent="0.25">
      <c r="A363" s="8" t="s">
        <v>743</v>
      </c>
      <c r="B363" s="9" t="s">
        <v>105</v>
      </c>
      <c r="C363" s="10">
        <v>23.433019832345124</v>
      </c>
      <c r="D363" s="10">
        <v>3.2618483412322274</v>
      </c>
    </row>
    <row r="364" spans="1:4" x14ac:dyDescent="0.25">
      <c r="A364" s="8" t="s">
        <v>743</v>
      </c>
      <c r="B364" s="9" t="s">
        <v>105</v>
      </c>
      <c r="C364" s="10">
        <v>24.353077080351667</v>
      </c>
      <c r="D364" s="10">
        <v>3.2289362822538181</v>
      </c>
    </row>
    <row r="365" spans="1:4" x14ac:dyDescent="0.25">
      <c r="A365" s="8" t="s">
        <v>743</v>
      </c>
      <c r="B365" s="9" t="s">
        <v>106</v>
      </c>
      <c r="C365" s="10">
        <v>96.730913923533024</v>
      </c>
      <c r="D365" s="10">
        <v>12.58967439002984</v>
      </c>
    </row>
    <row r="366" spans="1:4" x14ac:dyDescent="0.25">
      <c r="A366" s="8" t="s">
        <v>743</v>
      </c>
      <c r="B366" s="9" t="s">
        <v>106</v>
      </c>
      <c r="C366" s="10">
        <v>94.05252504600287</v>
      </c>
      <c r="D366" s="10">
        <v>12.866684219764789</v>
      </c>
    </row>
    <row r="367" spans="1:4" x14ac:dyDescent="0.25">
      <c r="A367" s="8" t="s">
        <v>743</v>
      </c>
      <c r="B367" s="9" t="s">
        <v>106</v>
      </c>
      <c r="C367" s="10">
        <v>97.38517685544879</v>
      </c>
      <c r="D367" s="10">
        <v>12.578703703703702</v>
      </c>
    </row>
    <row r="368" spans="1:4" x14ac:dyDescent="0.25">
      <c r="A368" s="8" t="s">
        <v>743</v>
      </c>
      <c r="B368" s="9" t="s">
        <v>107</v>
      </c>
      <c r="C368" s="10">
        <v>99.675097117153967</v>
      </c>
      <c r="D368" s="10">
        <v>13.368593119185535</v>
      </c>
    </row>
    <row r="369" spans="1:4" x14ac:dyDescent="0.25">
      <c r="A369" s="8" t="s">
        <v>743</v>
      </c>
      <c r="B369" s="9" t="s">
        <v>107</v>
      </c>
      <c r="C369" s="10">
        <v>96.649131057043562</v>
      </c>
      <c r="D369" s="10">
        <v>13.228716868527295</v>
      </c>
    </row>
    <row r="370" spans="1:4" x14ac:dyDescent="0.25">
      <c r="A370" s="8" t="s">
        <v>743</v>
      </c>
      <c r="B370" s="9" t="s">
        <v>107</v>
      </c>
      <c r="C370" s="10">
        <v>99.286628501328977</v>
      </c>
      <c r="D370" s="10">
        <v>13.286312971739513</v>
      </c>
    </row>
    <row r="371" spans="1:4" x14ac:dyDescent="0.25">
      <c r="A371" s="8" t="s">
        <v>743</v>
      </c>
      <c r="B371" s="9" t="s">
        <v>108</v>
      </c>
      <c r="C371" s="10">
        <v>96.9967082396238</v>
      </c>
      <c r="D371" s="10">
        <v>12.770690714411092</v>
      </c>
    </row>
    <row r="372" spans="1:4" x14ac:dyDescent="0.25">
      <c r="A372" s="8" t="s">
        <v>743</v>
      </c>
      <c r="B372" s="9" t="s">
        <v>108</v>
      </c>
      <c r="C372" s="10">
        <v>100.57470864853813</v>
      </c>
      <c r="D372" s="10">
        <v>13.099811304195191</v>
      </c>
    </row>
    <row r="373" spans="1:4" x14ac:dyDescent="0.25">
      <c r="A373" s="8" t="s">
        <v>743</v>
      </c>
      <c r="B373" s="9" t="s">
        <v>108</v>
      </c>
      <c r="C373" s="10">
        <v>97.405622572071152</v>
      </c>
      <c r="D373" s="10">
        <v>12.721322625943479</v>
      </c>
    </row>
    <row r="374" spans="1:4" x14ac:dyDescent="0.25">
      <c r="A374" s="8" t="s">
        <v>743</v>
      </c>
      <c r="B374" s="9" t="s">
        <v>109</v>
      </c>
      <c r="C374" s="10">
        <v>2.7010631772643632</v>
      </c>
      <c r="D374" s="10">
        <v>0.15440143935404599</v>
      </c>
    </row>
    <row r="375" spans="1:4" x14ac:dyDescent="0.25">
      <c r="A375" s="8" t="s">
        <v>743</v>
      </c>
      <c r="B375" s="9" t="s">
        <v>109</v>
      </c>
      <c r="C375" s="10">
        <v>2.63359231241055</v>
      </c>
      <c r="D375" s="10">
        <v>0.15440143935404599</v>
      </c>
    </row>
    <row r="376" spans="1:4" x14ac:dyDescent="0.25">
      <c r="A376" s="8" t="s">
        <v>743</v>
      </c>
      <c r="B376" s="9" t="s">
        <v>109</v>
      </c>
      <c r="C376" s="10">
        <v>2.598834594152525</v>
      </c>
      <c r="D376" s="10">
        <v>0.15440143935404599</v>
      </c>
    </row>
    <row r="377" spans="1:4" x14ac:dyDescent="0.25">
      <c r="A377" s="8" t="s">
        <v>743</v>
      </c>
      <c r="B377" s="9" t="s">
        <v>110</v>
      </c>
      <c r="C377" s="10">
        <v>2.3698425679820079</v>
      </c>
      <c r="D377" s="10">
        <v>0.15440143935404599</v>
      </c>
    </row>
    <row r="378" spans="1:4" x14ac:dyDescent="0.25">
      <c r="A378" s="8" t="s">
        <v>743</v>
      </c>
      <c r="B378" s="9" t="s">
        <v>110</v>
      </c>
      <c r="C378" s="10">
        <v>2.3534859946841133</v>
      </c>
      <c r="D378" s="10">
        <v>0.15440143935404599</v>
      </c>
    </row>
    <row r="379" spans="1:4" x14ac:dyDescent="0.25">
      <c r="A379" s="8" t="s">
        <v>743</v>
      </c>
      <c r="B379" s="9" t="s">
        <v>110</v>
      </c>
      <c r="C379" s="10">
        <v>2.3698425679820079</v>
      </c>
      <c r="D379" s="10">
        <v>0.15440143935404599</v>
      </c>
    </row>
    <row r="380" spans="1:4" x14ac:dyDescent="0.25">
      <c r="A380" s="8" t="s">
        <v>743</v>
      </c>
      <c r="B380" s="9" t="s">
        <v>111</v>
      </c>
      <c r="C380" s="10">
        <v>2.1081373952157025</v>
      </c>
      <c r="D380" s="10">
        <v>0.78521590310689826</v>
      </c>
    </row>
    <row r="381" spans="1:4" x14ac:dyDescent="0.25">
      <c r="A381" s="8" t="s">
        <v>743</v>
      </c>
      <c r="B381" s="9" t="s">
        <v>111</v>
      </c>
      <c r="C381" s="10">
        <v>2.0468002453485994</v>
      </c>
      <c r="D381" s="10">
        <v>0.77643935404598907</v>
      </c>
    </row>
    <row r="382" spans="1:4" x14ac:dyDescent="0.25">
      <c r="A382" s="8" t="s">
        <v>743</v>
      </c>
      <c r="B382" s="9" t="s">
        <v>111</v>
      </c>
      <c r="C382" s="10">
        <v>2.0897362502555716</v>
      </c>
      <c r="D382" s="10">
        <v>0.73063673863436895</v>
      </c>
    </row>
    <row r="383" spans="1:4" x14ac:dyDescent="0.25">
      <c r="A383" s="8" t="s">
        <v>743</v>
      </c>
      <c r="B383" s="9" t="s">
        <v>112</v>
      </c>
      <c r="C383" s="10">
        <v>3.2612758127172357</v>
      </c>
      <c r="D383" s="10">
        <v>0.65384193435141302</v>
      </c>
    </row>
    <row r="384" spans="1:4" x14ac:dyDescent="0.25">
      <c r="A384" s="8" t="s">
        <v>743</v>
      </c>
      <c r="B384" s="9" t="s">
        <v>112</v>
      </c>
      <c r="C384" s="10">
        <v>3.2919443876507879</v>
      </c>
      <c r="D384" s="10">
        <v>0.62723802001053186</v>
      </c>
    </row>
    <row r="385" spans="1:4" x14ac:dyDescent="0.25">
      <c r="A385" s="8" t="s">
        <v>743</v>
      </c>
      <c r="B385" s="9" t="s">
        <v>112</v>
      </c>
      <c r="C385" s="10">
        <v>3.3737272541402579</v>
      </c>
      <c r="D385" s="10">
        <v>0.62092987537300337</v>
      </c>
    </row>
    <row r="386" spans="1:4" x14ac:dyDescent="0.25">
      <c r="A386" s="8" t="s">
        <v>743</v>
      </c>
      <c r="B386" s="9" t="s">
        <v>113</v>
      </c>
      <c r="C386" s="10">
        <v>3.4371089756695974</v>
      </c>
      <c r="D386" s="10">
        <v>0.67550903984553268</v>
      </c>
    </row>
    <row r="387" spans="1:4" x14ac:dyDescent="0.25">
      <c r="A387" s="8" t="s">
        <v>743</v>
      </c>
      <c r="B387" s="9" t="s">
        <v>113</v>
      </c>
      <c r="C387" s="10">
        <v>3.3675935391535474</v>
      </c>
      <c r="D387" s="10">
        <v>0.62257547832192384</v>
      </c>
    </row>
    <row r="388" spans="1:4" x14ac:dyDescent="0.25">
      <c r="A388" s="8" t="s">
        <v>743</v>
      </c>
      <c r="B388" s="9" t="s">
        <v>113</v>
      </c>
      <c r="C388" s="10">
        <v>3.4105295440605197</v>
      </c>
      <c r="D388" s="10">
        <v>0.67496050552922593</v>
      </c>
    </row>
    <row r="389" spans="1:4" x14ac:dyDescent="0.25">
      <c r="A389" s="8" t="s">
        <v>743</v>
      </c>
      <c r="B389" s="9" t="s">
        <v>114</v>
      </c>
      <c r="C389" s="10">
        <v>3.165180944592108</v>
      </c>
      <c r="D389" s="10">
        <v>0.62559241706161139</v>
      </c>
    </row>
    <row r="390" spans="1:4" x14ac:dyDescent="0.25">
      <c r="A390" s="8" t="s">
        <v>743</v>
      </c>
      <c r="B390" s="9" t="s">
        <v>114</v>
      </c>
      <c r="C390" s="10">
        <v>3.1426906563075039</v>
      </c>
      <c r="D390" s="10">
        <v>0.67249210110584523</v>
      </c>
    </row>
    <row r="391" spans="1:4" x14ac:dyDescent="0.25">
      <c r="A391" s="8" t="s">
        <v>743</v>
      </c>
      <c r="B391" s="9" t="s">
        <v>114</v>
      </c>
      <c r="C391" s="10">
        <v>3.2714986710284197</v>
      </c>
      <c r="D391" s="10">
        <v>0.59652009829734953</v>
      </c>
    </row>
    <row r="392" spans="1:4" x14ac:dyDescent="0.25">
      <c r="A392" s="8" t="s">
        <v>743</v>
      </c>
      <c r="B392" s="9" t="s">
        <v>115</v>
      </c>
      <c r="C392" s="10">
        <v>7.3872214271110197</v>
      </c>
      <c r="D392" s="10">
        <v>1.6258447428471128</v>
      </c>
    </row>
    <row r="393" spans="1:4" x14ac:dyDescent="0.25">
      <c r="A393" s="8" t="s">
        <v>743</v>
      </c>
      <c r="B393" s="9" t="s">
        <v>115</v>
      </c>
      <c r="C393" s="10">
        <v>7.2788591290124707</v>
      </c>
      <c r="D393" s="10">
        <v>1.6658877479375112</v>
      </c>
    </row>
    <row r="394" spans="1:4" x14ac:dyDescent="0.25">
      <c r="A394" s="8" t="s">
        <v>743</v>
      </c>
      <c r="B394" s="9" t="s">
        <v>115</v>
      </c>
      <c r="C394" s="10">
        <v>7.0273768145573499</v>
      </c>
      <c r="D394" s="10">
        <v>1.6428493066526242</v>
      </c>
    </row>
    <row r="395" spans="1:4" x14ac:dyDescent="0.25">
      <c r="A395" s="8" t="s">
        <v>743</v>
      </c>
      <c r="B395" s="9" t="s">
        <v>116</v>
      </c>
      <c r="C395" s="10">
        <v>7.3279288489061534</v>
      </c>
      <c r="D395" s="10">
        <v>1.6011606986133053</v>
      </c>
    </row>
    <row r="396" spans="1:4" x14ac:dyDescent="0.25">
      <c r="A396" s="8" t="s">
        <v>743</v>
      </c>
      <c r="B396" s="9" t="s">
        <v>116</v>
      </c>
      <c r="C396" s="10">
        <v>7.2645471273768134</v>
      </c>
      <c r="D396" s="10">
        <v>1.5967724240828509</v>
      </c>
    </row>
    <row r="397" spans="1:4" x14ac:dyDescent="0.25">
      <c r="A397" s="8" t="s">
        <v>743</v>
      </c>
      <c r="B397" s="9" t="s">
        <v>116</v>
      </c>
      <c r="C397" s="10">
        <v>7.4178900020445706</v>
      </c>
      <c r="D397" s="10">
        <v>1.547404335615236</v>
      </c>
    </row>
    <row r="398" spans="1:4" x14ac:dyDescent="0.25">
      <c r="A398" s="8" t="s">
        <v>743</v>
      </c>
      <c r="B398" s="9" t="s">
        <v>117</v>
      </c>
      <c r="C398" s="10">
        <v>7.2216111224698416</v>
      </c>
      <c r="D398" s="10">
        <v>1.5350623134983326</v>
      </c>
    </row>
    <row r="399" spans="1:4" x14ac:dyDescent="0.25">
      <c r="A399" s="8" t="s">
        <v>743</v>
      </c>
      <c r="B399" s="9" t="s">
        <v>117</v>
      </c>
      <c r="C399" s="10">
        <v>7.1786751175628707</v>
      </c>
      <c r="D399" s="10">
        <v>1.4903567667193263</v>
      </c>
    </row>
    <row r="400" spans="1:4" x14ac:dyDescent="0.25">
      <c r="A400" s="8" t="s">
        <v>743</v>
      </c>
      <c r="B400" s="9" t="s">
        <v>117</v>
      </c>
      <c r="C400" s="10">
        <v>7.1950316908607643</v>
      </c>
      <c r="D400" s="10">
        <v>1.501601720203616</v>
      </c>
    </row>
    <row r="401" spans="1:4" x14ac:dyDescent="0.25">
      <c r="A401" s="8" t="s">
        <v>743</v>
      </c>
      <c r="B401" s="9" t="s">
        <v>1</v>
      </c>
      <c r="C401" s="10">
        <v>-0.27599672868534042</v>
      </c>
      <c r="D401" s="10">
        <v>0.15440143935404599</v>
      </c>
    </row>
    <row r="402" spans="1:4" x14ac:dyDescent="0.25">
      <c r="A402" s="8" t="s">
        <v>743</v>
      </c>
      <c r="B402" s="9" t="s">
        <v>1</v>
      </c>
      <c r="C402" s="10">
        <v>-0.2497444285422204</v>
      </c>
      <c r="D402" s="10">
        <v>0.15440143935404599</v>
      </c>
    </row>
    <row r="403" spans="1:4" x14ac:dyDescent="0.25">
      <c r="A403" s="8" t="s">
        <v>743</v>
      </c>
      <c r="B403" s="9" t="s">
        <v>1</v>
      </c>
      <c r="C403" s="10">
        <v>-0.25898589245553055</v>
      </c>
      <c r="D403" s="10">
        <v>0.15440143935404599</v>
      </c>
    </row>
    <row r="404" spans="1:4" x14ac:dyDescent="0.25">
      <c r="A404" s="8" t="s">
        <v>743</v>
      </c>
      <c r="B404" s="9" t="s">
        <v>0</v>
      </c>
      <c r="C404" s="10">
        <v>5.4694132079329387</v>
      </c>
      <c r="D404" s="10">
        <v>6.292500438827453</v>
      </c>
    </row>
    <row r="405" spans="1:4" x14ac:dyDescent="0.25">
      <c r="A405" s="8" t="s">
        <v>743</v>
      </c>
      <c r="B405" s="9" t="s">
        <v>0</v>
      </c>
      <c r="C405" s="10">
        <v>5.7413412390104277</v>
      </c>
      <c r="D405" s="10">
        <v>6.4433473758118307</v>
      </c>
    </row>
    <row r="406" spans="1:4" x14ac:dyDescent="0.25">
      <c r="A406" s="8" t="s">
        <v>743</v>
      </c>
      <c r="B406" s="9" t="s">
        <v>0</v>
      </c>
      <c r="C406" s="10">
        <v>5.559374361071356</v>
      </c>
      <c r="D406" s="10">
        <v>6.3171844830612605</v>
      </c>
    </row>
    <row r="407" spans="1:4" x14ac:dyDescent="0.25">
      <c r="A407" s="8" t="s">
        <v>743</v>
      </c>
      <c r="B407" s="9" t="s">
        <v>118</v>
      </c>
      <c r="C407" s="10">
        <v>3.060907789818033</v>
      </c>
      <c r="D407" s="10">
        <v>0.58692074776198</v>
      </c>
    </row>
    <row r="408" spans="1:4" x14ac:dyDescent="0.25">
      <c r="A408" s="8" t="s">
        <v>743</v>
      </c>
      <c r="B408" s="9" t="s">
        <v>118</v>
      </c>
      <c r="C408" s="10">
        <v>3.0404620731956657</v>
      </c>
      <c r="D408" s="10">
        <v>0.53974679655959279</v>
      </c>
    </row>
    <row r="409" spans="1:4" x14ac:dyDescent="0.25">
      <c r="A409" s="8" t="s">
        <v>743</v>
      </c>
      <c r="B409" s="9" t="s">
        <v>118</v>
      </c>
      <c r="C409" s="10">
        <v>3.1181557963606625</v>
      </c>
      <c r="D409" s="10">
        <v>0.54934614709496221</v>
      </c>
    </row>
    <row r="410" spans="1:4" x14ac:dyDescent="0.25">
      <c r="A410" s="8" t="s">
        <v>743</v>
      </c>
      <c r="B410" s="9" t="s">
        <v>119</v>
      </c>
      <c r="C410" s="10">
        <v>3.1386015129830303</v>
      </c>
      <c r="D410" s="10">
        <v>0.40381999297876081</v>
      </c>
    </row>
    <row r="411" spans="1:4" x14ac:dyDescent="0.25">
      <c r="A411" s="8" t="s">
        <v>743</v>
      </c>
      <c r="B411" s="9" t="s">
        <v>119</v>
      </c>
      <c r="C411" s="10">
        <v>3.3246575342465761</v>
      </c>
      <c r="D411" s="10">
        <v>0.45636958048095488</v>
      </c>
    </row>
    <row r="412" spans="1:4" x14ac:dyDescent="0.25">
      <c r="A412" s="8" t="s">
        <v>743</v>
      </c>
      <c r="B412" s="9" t="s">
        <v>119</v>
      </c>
      <c r="C412" s="10">
        <v>3.2285626661214475</v>
      </c>
      <c r="D412" s="10">
        <v>0.4225798665964543</v>
      </c>
    </row>
    <row r="413" spans="1:4" x14ac:dyDescent="0.25">
      <c r="A413" s="8" t="s">
        <v>743</v>
      </c>
      <c r="B413" s="9" t="s">
        <v>120</v>
      </c>
      <c r="C413" s="10">
        <v>3.1426906563075039</v>
      </c>
      <c r="D413" s="10">
        <v>0.37507679480428296</v>
      </c>
    </row>
    <row r="414" spans="1:4" x14ac:dyDescent="0.25">
      <c r="A414" s="8" t="s">
        <v>743</v>
      </c>
      <c r="B414" s="9" t="s">
        <v>120</v>
      </c>
      <c r="C414" s="10">
        <v>3.2592312410549993</v>
      </c>
      <c r="D414" s="10">
        <v>0.41256911532385465</v>
      </c>
    </row>
    <row r="415" spans="1:4" x14ac:dyDescent="0.25">
      <c r="A415" s="8" t="s">
        <v>743</v>
      </c>
      <c r="B415" s="9" t="s">
        <v>120</v>
      </c>
      <c r="C415" s="10">
        <v>3.216295236148027</v>
      </c>
      <c r="D415" s="10">
        <v>0.41893211339301389</v>
      </c>
    </row>
    <row r="416" spans="1:4" x14ac:dyDescent="0.25">
      <c r="A416" s="8" t="s">
        <v>743</v>
      </c>
      <c r="B416" s="9" t="s">
        <v>121</v>
      </c>
      <c r="C416" s="10">
        <v>0.97094663667961556</v>
      </c>
      <c r="D416" s="10">
        <v>0.15440143935404599</v>
      </c>
    </row>
    <row r="417" spans="1:4" x14ac:dyDescent="0.25">
      <c r="A417" s="8" t="s">
        <v>743</v>
      </c>
      <c r="B417" s="9" t="s">
        <v>121</v>
      </c>
      <c r="C417" s="10">
        <v>0.95990594970353704</v>
      </c>
      <c r="D417" s="10">
        <v>0.15440143935404599</v>
      </c>
    </row>
    <row r="418" spans="1:4" x14ac:dyDescent="0.25">
      <c r="A418" s="8" t="s">
        <v>743</v>
      </c>
      <c r="B418" s="9" t="s">
        <v>121</v>
      </c>
      <c r="C418" s="10">
        <v>0.99527703946023305</v>
      </c>
      <c r="D418" s="10">
        <v>0.15440143935404599</v>
      </c>
    </row>
    <row r="419" spans="1:4" x14ac:dyDescent="0.25">
      <c r="A419" s="8" t="s">
        <v>743</v>
      </c>
      <c r="B419" s="9" t="s">
        <v>122</v>
      </c>
      <c r="C419" s="10">
        <v>0.8525659374361072</v>
      </c>
      <c r="D419" s="10">
        <v>0.15440143935404599</v>
      </c>
    </row>
    <row r="420" spans="1:4" x14ac:dyDescent="0.25">
      <c r="A420" s="8" t="s">
        <v>743</v>
      </c>
      <c r="B420" s="9" t="s">
        <v>122</v>
      </c>
      <c r="C420" s="10">
        <v>0.92801063177264365</v>
      </c>
      <c r="D420" s="10">
        <v>0.15440143935404599</v>
      </c>
    </row>
    <row r="421" spans="1:4" x14ac:dyDescent="0.25">
      <c r="A421" s="8" t="s">
        <v>743</v>
      </c>
      <c r="B421" s="9" t="s">
        <v>122</v>
      </c>
      <c r="C421" s="10">
        <v>0.86892251073400129</v>
      </c>
      <c r="D421" s="10">
        <v>0.15440143935404599</v>
      </c>
    </row>
    <row r="422" spans="1:4" x14ac:dyDescent="0.25">
      <c r="A422" s="8" t="s">
        <v>743</v>
      </c>
      <c r="B422" s="9" t="s">
        <v>123</v>
      </c>
      <c r="C422" s="10">
        <v>0.93578000408914341</v>
      </c>
      <c r="D422" s="10">
        <v>0.15440143935404599</v>
      </c>
    </row>
    <row r="423" spans="1:4" x14ac:dyDescent="0.25">
      <c r="A423" s="8" t="s">
        <v>743</v>
      </c>
      <c r="B423" s="9" t="s">
        <v>123</v>
      </c>
      <c r="C423" s="10">
        <v>0.91492537313432831</v>
      </c>
      <c r="D423" s="10">
        <v>0.15440143935404599</v>
      </c>
    </row>
    <row r="424" spans="1:4" x14ac:dyDescent="0.25">
      <c r="A424" s="8" t="s">
        <v>743</v>
      </c>
      <c r="B424" s="9" t="s">
        <v>123</v>
      </c>
      <c r="C424" s="10">
        <v>0.89284399918217139</v>
      </c>
      <c r="D424" s="10">
        <v>0.15440143935404599</v>
      </c>
    </row>
    <row r="425" spans="1:4" x14ac:dyDescent="0.25">
      <c r="A425" s="8" t="s">
        <v>743</v>
      </c>
      <c r="B425" s="9" t="s">
        <v>124</v>
      </c>
      <c r="C425" s="10">
        <v>10.539950930280106</v>
      </c>
      <c r="D425" s="10">
        <v>0.72789406705283488</v>
      </c>
    </row>
    <row r="426" spans="1:4" x14ac:dyDescent="0.25">
      <c r="A426" s="8" t="s">
        <v>743</v>
      </c>
      <c r="B426" s="9" t="s">
        <v>124</v>
      </c>
      <c r="C426" s="10">
        <v>10.270067470864854</v>
      </c>
      <c r="D426" s="10">
        <v>0.68620545901351593</v>
      </c>
    </row>
    <row r="427" spans="1:4" x14ac:dyDescent="0.25">
      <c r="A427" s="8" t="s">
        <v>743</v>
      </c>
      <c r="B427" s="9" t="s">
        <v>124</v>
      </c>
      <c r="C427" s="10">
        <v>10.546084645266816</v>
      </c>
      <c r="D427" s="10">
        <v>0.67550903984553268</v>
      </c>
    </row>
    <row r="428" spans="1:4" x14ac:dyDescent="0.25">
      <c r="A428" s="8" t="s">
        <v>743</v>
      </c>
      <c r="B428" s="9" t="s">
        <v>125</v>
      </c>
      <c r="C428" s="10">
        <v>11.040870987528113</v>
      </c>
      <c r="D428" s="10">
        <v>0.71856898367561872</v>
      </c>
    </row>
    <row r="429" spans="1:4" x14ac:dyDescent="0.25">
      <c r="A429" s="8" t="s">
        <v>743</v>
      </c>
      <c r="B429" s="9" t="s">
        <v>125</v>
      </c>
      <c r="C429" s="10">
        <v>11.337333878552442</v>
      </c>
      <c r="D429" s="10">
        <v>0.71445497630331745</v>
      </c>
    </row>
    <row r="430" spans="1:4" x14ac:dyDescent="0.25">
      <c r="A430" s="8" t="s">
        <v>743</v>
      </c>
      <c r="B430" s="9" t="s">
        <v>125</v>
      </c>
      <c r="C430" s="10">
        <v>11.437517890002045</v>
      </c>
      <c r="D430" s="10">
        <v>0.70183868702826047</v>
      </c>
    </row>
    <row r="431" spans="1:4" x14ac:dyDescent="0.25">
      <c r="A431" s="8" t="s">
        <v>743</v>
      </c>
      <c r="B431" s="9" t="s">
        <v>126</v>
      </c>
      <c r="C431" s="10">
        <v>11.255551012062973</v>
      </c>
      <c r="D431" s="10">
        <v>0.63354616464806046</v>
      </c>
    </row>
    <row r="432" spans="1:4" x14ac:dyDescent="0.25">
      <c r="A432" s="8" t="s">
        <v>743</v>
      </c>
      <c r="B432" s="9" t="s">
        <v>126</v>
      </c>
      <c r="C432" s="10">
        <v>11.110386424044162</v>
      </c>
      <c r="D432" s="10">
        <v>0.69251360365104442</v>
      </c>
    </row>
    <row r="433" spans="1:4" x14ac:dyDescent="0.25">
      <c r="A433" s="8" t="s">
        <v>743</v>
      </c>
      <c r="B433" s="9" t="s">
        <v>126</v>
      </c>
      <c r="C433" s="10">
        <v>10.883438969535883</v>
      </c>
      <c r="D433" s="10">
        <v>0.62943215727575919</v>
      </c>
    </row>
    <row r="434" spans="1:4" x14ac:dyDescent="0.25">
      <c r="A434" s="8" t="s">
        <v>743</v>
      </c>
      <c r="B434" s="9" t="s">
        <v>127</v>
      </c>
      <c r="C434" s="10">
        <v>5.9417092619096303</v>
      </c>
      <c r="D434" s="10">
        <v>0.55702562752325779</v>
      </c>
    </row>
    <row r="435" spans="1:4" x14ac:dyDescent="0.25">
      <c r="A435" s="8" t="s">
        <v>743</v>
      </c>
      <c r="B435" s="9" t="s">
        <v>127</v>
      </c>
      <c r="C435" s="10">
        <v>5.8169903905131877</v>
      </c>
      <c r="D435" s="10">
        <v>0.64808232403019139</v>
      </c>
    </row>
    <row r="436" spans="1:4" x14ac:dyDescent="0.25">
      <c r="A436" s="8" t="s">
        <v>743</v>
      </c>
      <c r="B436" s="9" t="s">
        <v>127</v>
      </c>
      <c r="C436" s="10">
        <v>5.7781435289306895</v>
      </c>
      <c r="D436" s="10">
        <v>0.5693676496401614</v>
      </c>
    </row>
    <row r="437" spans="1:4" x14ac:dyDescent="0.25">
      <c r="A437" s="8" t="s">
        <v>743</v>
      </c>
      <c r="B437" s="9" t="s">
        <v>128</v>
      </c>
      <c r="C437" s="10">
        <v>5.3671846248211006</v>
      </c>
      <c r="D437" s="10">
        <v>0.45252984026680709</v>
      </c>
    </row>
    <row r="438" spans="1:4" x14ac:dyDescent="0.25">
      <c r="A438" s="8" t="s">
        <v>743</v>
      </c>
      <c r="B438" s="9" t="s">
        <v>128</v>
      </c>
      <c r="C438" s="10">
        <v>5.6738703741566141</v>
      </c>
      <c r="D438" s="10">
        <v>0.39748442162541686</v>
      </c>
    </row>
    <row r="439" spans="1:4" x14ac:dyDescent="0.25">
      <c r="A439" s="8" t="s">
        <v>743</v>
      </c>
      <c r="B439" s="9" t="s">
        <v>128</v>
      </c>
      <c r="C439" s="10">
        <v>5.3671846248211006</v>
      </c>
      <c r="D439" s="10">
        <v>0.43881648235913634</v>
      </c>
    </row>
    <row r="440" spans="1:4" x14ac:dyDescent="0.25">
      <c r="A440" s="8" t="s">
        <v>743</v>
      </c>
      <c r="B440" s="9" t="s">
        <v>129</v>
      </c>
      <c r="C440" s="10">
        <v>5.7147618074013495</v>
      </c>
      <c r="D440" s="10">
        <v>0.51753115674916628</v>
      </c>
    </row>
    <row r="441" spans="1:4" x14ac:dyDescent="0.25">
      <c r="A441" s="8" t="s">
        <v>743</v>
      </c>
      <c r="B441" s="9" t="s">
        <v>129</v>
      </c>
      <c r="C441" s="10">
        <v>5.7270292373747704</v>
      </c>
      <c r="D441" s="10">
        <v>0.53069598034053012</v>
      </c>
    </row>
    <row r="442" spans="1:4" x14ac:dyDescent="0.25">
      <c r="A442" s="8" t="s">
        <v>743</v>
      </c>
      <c r="B442" s="9" t="s">
        <v>129</v>
      </c>
      <c r="C442" s="10">
        <v>5.7331629523614804</v>
      </c>
      <c r="D442" s="10">
        <v>0.5285018430753029</v>
      </c>
    </row>
    <row r="443" spans="1:4" x14ac:dyDescent="0.25">
      <c r="A443" s="8" t="s">
        <v>743</v>
      </c>
      <c r="B443" s="9" t="s">
        <v>130</v>
      </c>
      <c r="C443" s="10">
        <v>6.2463504395829075</v>
      </c>
      <c r="D443" s="10">
        <v>0.43195980340530099</v>
      </c>
    </row>
    <row r="444" spans="1:4" x14ac:dyDescent="0.25">
      <c r="A444" s="8" t="s">
        <v>743</v>
      </c>
      <c r="B444" s="9" t="s">
        <v>130</v>
      </c>
      <c r="C444" s="10">
        <v>6.2606624412185656</v>
      </c>
      <c r="D444" s="10">
        <v>0.46487186238371075</v>
      </c>
    </row>
    <row r="445" spans="1:4" x14ac:dyDescent="0.25">
      <c r="A445" s="8" t="s">
        <v>743</v>
      </c>
      <c r="B445" s="9" t="s">
        <v>130</v>
      </c>
      <c r="C445" s="10">
        <v>6.4732978940911883</v>
      </c>
      <c r="D445" s="10">
        <v>0.43881648235913634</v>
      </c>
    </row>
    <row r="446" spans="1:4" x14ac:dyDescent="0.25">
      <c r="A446" s="8" t="s">
        <v>743</v>
      </c>
      <c r="B446" s="9" t="s">
        <v>131</v>
      </c>
      <c r="C446" s="10">
        <v>5.7679206706195059</v>
      </c>
      <c r="D446" s="10">
        <v>0.40236637704054767</v>
      </c>
    </row>
    <row r="447" spans="1:4" x14ac:dyDescent="0.25">
      <c r="A447" s="8" t="s">
        <v>743</v>
      </c>
      <c r="B447" s="9" t="s">
        <v>131</v>
      </c>
      <c r="C447" s="10">
        <v>5.7004498057656923</v>
      </c>
      <c r="D447" s="10">
        <v>0.46953440407231872</v>
      </c>
    </row>
    <row r="448" spans="1:4" x14ac:dyDescent="0.25">
      <c r="A448" s="8" t="s">
        <v>743</v>
      </c>
      <c r="B448" s="9" t="s">
        <v>131</v>
      </c>
      <c r="C448" s="10">
        <v>5.6840932324677986</v>
      </c>
      <c r="D448" s="10">
        <v>0.50902887484641046</v>
      </c>
    </row>
    <row r="449" spans="1:4" x14ac:dyDescent="0.25">
      <c r="A449" s="8" t="s">
        <v>743</v>
      </c>
      <c r="B449" s="9" t="s">
        <v>132</v>
      </c>
      <c r="C449" s="10">
        <v>6.2075035780004093</v>
      </c>
      <c r="D449" s="10">
        <v>0.4070014920133404</v>
      </c>
    </row>
    <row r="450" spans="1:4" x14ac:dyDescent="0.25">
      <c r="A450" s="8" t="s">
        <v>743</v>
      </c>
      <c r="B450" s="9" t="s">
        <v>132</v>
      </c>
      <c r="C450" s="10">
        <v>6.2524841545696184</v>
      </c>
      <c r="D450" s="10">
        <v>0.4144067052834825</v>
      </c>
    </row>
    <row r="451" spans="1:4" x14ac:dyDescent="0.25">
      <c r="A451" s="8" t="s">
        <v>743</v>
      </c>
      <c r="B451" s="9" t="s">
        <v>132</v>
      </c>
      <c r="C451" s="10">
        <v>6.3097321611122474</v>
      </c>
      <c r="D451" s="10">
        <v>0.44841583289450587</v>
      </c>
    </row>
    <row r="452" spans="1:4" x14ac:dyDescent="0.25">
      <c r="A452" s="8" t="s">
        <v>743</v>
      </c>
      <c r="B452" s="9" t="s">
        <v>133</v>
      </c>
      <c r="C452" s="10">
        <v>8.0476180740134939</v>
      </c>
      <c r="D452" s="10">
        <v>1.0150517816394593</v>
      </c>
    </row>
    <row r="453" spans="1:4" x14ac:dyDescent="0.25">
      <c r="A453" s="8" t="s">
        <v>743</v>
      </c>
      <c r="B453" s="9" t="s">
        <v>133</v>
      </c>
      <c r="C453" s="10">
        <v>8.3481701083622983</v>
      </c>
      <c r="D453" s="10">
        <v>0.97336317360014046</v>
      </c>
    </row>
    <row r="454" spans="1:4" x14ac:dyDescent="0.25">
      <c r="A454" s="8" t="s">
        <v>743</v>
      </c>
      <c r="B454" s="9" t="s">
        <v>133</v>
      </c>
      <c r="C454" s="10">
        <v>8.3931506849315074</v>
      </c>
      <c r="D454" s="10">
        <v>0.99420747761979977</v>
      </c>
    </row>
    <row r="455" spans="1:4" x14ac:dyDescent="0.25">
      <c r="A455" s="8" t="s">
        <v>743</v>
      </c>
      <c r="B455" s="9" t="s">
        <v>134</v>
      </c>
      <c r="C455" s="10">
        <v>11.51521161316704</v>
      </c>
      <c r="D455" s="10">
        <v>2.0068018255222047</v>
      </c>
    </row>
    <row r="456" spans="1:4" x14ac:dyDescent="0.25">
      <c r="A456" s="8" t="s">
        <v>743</v>
      </c>
      <c r="B456" s="9" t="s">
        <v>134</v>
      </c>
      <c r="C456" s="10">
        <v>11.294397873645471</v>
      </c>
      <c r="D456" s="10">
        <v>1.9843119185536247</v>
      </c>
    </row>
    <row r="457" spans="1:4" x14ac:dyDescent="0.25">
      <c r="A457" s="8" t="s">
        <v>743</v>
      </c>
      <c r="B457" s="9" t="s">
        <v>134</v>
      </c>
      <c r="C457" s="10">
        <v>11.504988754855857</v>
      </c>
      <c r="D457" s="10">
        <v>1.978552308232403</v>
      </c>
    </row>
    <row r="458" spans="1:4" x14ac:dyDescent="0.25">
      <c r="A458" s="8" t="s">
        <v>743</v>
      </c>
      <c r="B458" s="9" t="s">
        <v>135</v>
      </c>
      <c r="C458" s="10">
        <v>9.055591903496218</v>
      </c>
      <c r="D458" s="10">
        <v>1.0816987010707388</v>
      </c>
    </row>
    <row r="459" spans="1:4" x14ac:dyDescent="0.25">
      <c r="A459" s="8" t="s">
        <v>743</v>
      </c>
      <c r="B459" s="9" t="s">
        <v>135</v>
      </c>
      <c r="C459" s="10">
        <v>9.0412799018605607</v>
      </c>
      <c r="D459" s="10">
        <v>1.0745677549587502</v>
      </c>
    </row>
    <row r="460" spans="1:4" x14ac:dyDescent="0.25">
      <c r="A460" s="8" t="s">
        <v>743</v>
      </c>
      <c r="B460" s="9" t="s">
        <v>135</v>
      </c>
      <c r="C460" s="10">
        <v>9.3029850746268661</v>
      </c>
      <c r="D460" s="10">
        <v>1.1469742847112516</v>
      </c>
    </row>
    <row r="461" spans="1:4" x14ac:dyDescent="0.25">
      <c r="A461" s="8" t="s">
        <v>744</v>
      </c>
      <c r="B461" s="9" t="s">
        <v>0</v>
      </c>
      <c r="C461" s="10">
        <v>23.98188734</v>
      </c>
      <c r="D461" s="11">
        <v>25.3917061</v>
      </c>
    </row>
    <row r="462" spans="1:4" x14ac:dyDescent="0.25">
      <c r="A462" s="8" t="s">
        <v>744</v>
      </c>
      <c r="B462" s="9" t="s">
        <v>0</v>
      </c>
      <c r="C462" s="10">
        <v>23.447347860000001</v>
      </c>
      <c r="D462" s="11">
        <v>24.5859734</v>
      </c>
    </row>
    <row r="463" spans="1:4" x14ac:dyDescent="0.25">
      <c r="A463" s="8" t="s">
        <v>744</v>
      </c>
      <c r="B463" s="9" t="s">
        <v>0</v>
      </c>
      <c r="C463" s="10">
        <v>24.269716280000001</v>
      </c>
      <c r="D463" s="11">
        <v>25.134557399999998</v>
      </c>
    </row>
    <row r="464" spans="1:4" x14ac:dyDescent="0.25">
      <c r="A464" s="8" t="s">
        <v>744</v>
      </c>
      <c r="B464" s="9" t="s">
        <v>136</v>
      </c>
      <c r="C464" s="10">
        <v>1.039658717</v>
      </c>
      <c r="D464" s="11">
        <v>-0.95746759999999997</v>
      </c>
    </row>
    <row r="465" spans="1:4" x14ac:dyDescent="0.25">
      <c r="A465" s="8" t="s">
        <v>744</v>
      </c>
      <c r="B465" s="9" t="s">
        <v>136</v>
      </c>
      <c r="C465" s="10">
        <v>1.0764597039999999</v>
      </c>
      <c r="D465" s="11">
        <v>-0.95746759999999997</v>
      </c>
    </row>
    <row r="466" spans="1:4" x14ac:dyDescent="0.25">
      <c r="A466" s="8" t="s">
        <v>744</v>
      </c>
      <c r="B466" s="9" t="s">
        <v>136</v>
      </c>
      <c r="C466" s="10">
        <v>1.050760691</v>
      </c>
      <c r="D466" s="11">
        <v>-0.95746759999999997</v>
      </c>
    </row>
    <row r="467" spans="1:4" x14ac:dyDescent="0.25">
      <c r="A467" s="8" t="s">
        <v>744</v>
      </c>
      <c r="B467" s="9" t="s">
        <v>136</v>
      </c>
      <c r="C467" s="10">
        <v>1.028556743</v>
      </c>
      <c r="D467" s="11">
        <v>-0.95746759999999997</v>
      </c>
    </row>
    <row r="468" spans="1:4" x14ac:dyDescent="0.25">
      <c r="A468" s="8" t="s">
        <v>744</v>
      </c>
      <c r="B468" s="9" t="s">
        <v>136</v>
      </c>
      <c r="C468" s="10">
        <v>1.030612664</v>
      </c>
      <c r="D468" s="11">
        <v>-0.95746759999999997</v>
      </c>
    </row>
    <row r="469" spans="1:4" x14ac:dyDescent="0.25">
      <c r="A469" s="8" t="s">
        <v>744</v>
      </c>
      <c r="B469" s="9" t="s">
        <v>136</v>
      </c>
      <c r="C469" s="10">
        <v>1.0470600329999999</v>
      </c>
      <c r="D469" s="11">
        <v>-0.95746759999999997</v>
      </c>
    </row>
    <row r="470" spans="1:4" x14ac:dyDescent="0.25">
      <c r="A470" s="8" t="s">
        <v>744</v>
      </c>
      <c r="B470" s="9">
        <v>115</v>
      </c>
      <c r="C470" s="10">
        <v>4.3149465459999998</v>
      </c>
      <c r="D470" s="11">
        <v>-0.68283280000000002</v>
      </c>
    </row>
    <row r="471" spans="1:4" x14ac:dyDescent="0.25">
      <c r="A471" s="8" t="s">
        <v>744</v>
      </c>
      <c r="B471" s="9">
        <v>115</v>
      </c>
      <c r="C471" s="10">
        <v>4.3704564140000004</v>
      </c>
      <c r="D471" s="11">
        <v>-0.68351850000000003</v>
      </c>
    </row>
    <row r="472" spans="1:4" x14ac:dyDescent="0.25">
      <c r="A472" s="8" t="s">
        <v>744</v>
      </c>
      <c r="B472" s="9">
        <v>115</v>
      </c>
      <c r="C472" s="10">
        <v>4.3889597040000004</v>
      </c>
      <c r="D472" s="11">
        <v>-0.6883186</v>
      </c>
    </row>
    <row r="473" spans="1:4" x14ac:dyDescent="0.25">
      <c r="A473" s="8" t="s">
        <v>744</v>
      </c>
      <c r="B473" s="9">
        <v>117</v>
      </c>
      <c r="C473" s="10">
        <v>3.6796669409999998</v>
      </c>
      <c r="D473" s="11">
        <v>-0.72363370000000005</v>
      </c>
    </row>
    <row r="474" spans="1:4" x14ac:dyDescent="0.25">
      <c r="A474" s="8" t="s">
        <v>744</v>
      </c>
      <c r="B474" s="9">
        <v>117</v>
      </c>
      <c r="C474" s="10">
        <v>3.6015419409999998</v>
      </c>
      <c r="D474" s="11">
        <v>-0.70700470000000004</v>
      </c>
    </row>
    <row r="475" spans="1:4" x14ac:dyDescent="0.25">
      <c r="A475" s="8" t="s">
        <v>744</v>
      </c>
      <c r="B475" s="9">
        <v>117</v>
      </c>
      <c r="C475" s="10">
        <v>3.6899465459999998</v>
      </c>
      <c r="D475" s="11">
        <v>-0.72483370000000003</v>
      </c>
    </row>
    <row r="476" spans="1:4" x14ac:dyDescent="0.25">
      <c r="A476" s="8" t="s">
        <v>744</v>
      </c>
      <c r="B476" s="9">
        <v>119</v>
      </c>
      <c r="C476" s="10">
        <v>3.1492393089999999</v>
      </c>
      <c r="D476" s="11">
        <v>-0.74694850000000002</v>
      </c>
    </row>
    <row r="477" spans="1:4" x14ac:dyDescent="0.25">
      <c r="A477" s="8" t="s">
        <v>744</v>
      </c>
      <c r="B477" s="9">
        <v>119</v>
      </c>
      <c r="C477" s="10">
        <v>3.2211965459999998</v>
      </c>
      <c r="D477" s="11">
        <v>-0.75569160000000002</v>
      </c>
    </row>
    <row r="478" spans="1:4" x14ac:dyDescent="0.25">
      <c r="A478" s="8" t="s">
        <v>744</v>
      </c>
      <c r="B478" s="9">
        <v>119</v>
      </c>
      <c r="C478" s="10">
        <v>3.2273643089999999</v>
      </c>
      <c r="D478" s="11">
        <v>-0.78786940000000005</v>
      </c>
    </row>
    <row r="479" spans="1:4" x14ac:dyDescent="0.25">
      <c r="A479" s="8" t="s">
        <v>744</v>
      </c>
      <c r="B479" s="9">
        <v>121</v>
      </c>
      <c r="C479" s="10">
        <v>3.5295847039999999</v>
      </c>
      <c r="D479" s="11">
        <v>-0.63260300000000003</v>
      </c>
    </row>
    <row r="480" spans="1:4" x14ac:dyDescent="0.25">
      <c r="A480" s="8" t="s">
        <v>744</v>
      </c>
      <c r="B480" s="9">
        <v>121</v>
      </c>
      <c r="C480" s="10">
        <v>3.5398643089999999</v>
      </c>
      <c r="D480" s="11">
        <v>-0.60911680000000001</v>
      </c>
    </row>
    <row r="481" spans="1:4" x14ac:dyDescent="0.25">
      <c r="A481" s="8" t="s">
        <v>744</v>
      </c>
      <c r="B481" s="9">
        <v>121</v>
      </c>
      <c r="C481" s="10">
        <v>3.6344366780000001</v>
      </c>
      <c r="D481" s="11">
        <v>-0.63431740000000003</v>
      </c>
    </row>
    <row r="482" spans="1:4" x14ac:dyDescent="0.25">
      <c r="A482" s="8" t="s">
        <v>744</v>
      </c>
      <c r="B482" s="9">
        <v>123</v>
      </c>
      <c r="C482" s="10">
        <v>3.6303248360000002</v>
      </c>
      <c r="D482" s="11">
        <v>-0.62145989999999995</v>
      </c>
    </row>
    <row r="483" spans="1:4" x14ac:dyDescent="0.25">
      <c r="A483" s="8" t="s">
        <v>744</v>
      </c>
      <c r="B483" s="9">
        <v>123</v>
      </c>
      <c r="C483" s="10">
        <v>3.663219572</v>
      </c>
      <c r="D483" s="11">
        <v>-0.65660359999999995</v>
      </c>
    </row>
    <row r="484" spans="1:4" x14ac:dyDescent="0.25">
      <c r="A484" s="8" t="s">
        <v>744</v>
      </c>
      <c r="B484" s="9">
        <v>123</v>
      </c>
      <c r="C484" s="10">
        <v>3.5789268089999999</v>
      </c>
      <c r="D484" s="11">
        <v>-0.62986010000000003</v>
      </c>
    </row>
    <row r="485" spans="1:4" x14ac:dyDescent="0.25">
      <c r="A485" s="8" t="s">
        <v>744</v>
      </c>
      <c r="B485" s="9">
        <v>125</v>
      </c>
      <c r="C485" s="10">
        <v>3.5234169409999998</v>
      </c>
      <c r="D485" s="11">
        <v>-0.66500380000000003</v>
      </c>
    </row>
    <row r="486" spans="1:4" x14ac:dyDescent="0.25">
      <c r="A486" s="8" t="s">
        <v>744</v>
      </c>
      <c r="B486" s="9">
        <v>125</v>
      </c>
      <c r="C486" s="10">
        <v>3.525472862</v>
      </c>
      <c r="D486" s="11">
        <v>-0.6488891</v>
      </c>
    </row>
    <row r="487" spans="1:4" x14ac:dyDescent="0.25">
      <c r="A487" s="8" t="s">
        <v>744</v>
      </c>
      <c r="B487" s="9">
        <v>125</v>
      </c>
      <c r="C487" s="10">
        <v>3.593318257</v>
      </c>
      <c r="D487" s="11">
        <v>-0.65386069999999996</v>
      </c>
    </row>
    <row r="488" spans="1:4" x14ac:dyDescent="0.25">
      <c r="A488" s="8" t="s">
        <v>744</v>
      </c>
      <c r="B488" s="9">
        <v>127</v>
      </c>
      <c r="C488" s="10">
        <v>3.4514597039999999</v>
      </c>
      <c r="D488" s="11">
        <v>-0.81403000000000003</v>
      </c>
    </row>
    <row r="489" spans="1:4" x14ac:dyDescent="0.25">
      <c r="A489" s="8" t="s">
        <v>744</v>
      </c>
      <c r="B489" s="9">
        <v>127</v>
      </c>
      <c r="C489" s="10">
        <v>3.5583675989999999</v>
      </c>
      <c r="D489" s="11">
        <v>-0.81437289999999996</v>
      </c>
    </row>
    <row r="490" spans="1:4" x14ac:dyDescent="0.25">
      <c r="A490" s="8" t="s">
        <v>744</v>
      </c>
      <c r="B490" s="9">
        <v>127</v>
      </c>
      <c r="C490" s="10">
        <v>3.4596833880000002</v>
      </c>
      <c r="D490" s="11">
        <v>-0.78663510000000003</v>
      </c>
    </row>
    <row r="491" spans="1:4" x14ac:dyDescent="0.25">
      <c r="A491" s="8" t="s">
        <v>744</v>
      </c>
      <c r="B491" s="9">
        <v>129</v>
      </c>
      <c r="C491" s="10">
        <v>3.393893914</v>
      </c>
      <c r="D491" s="11">
        <v>-0.79506960000000004</v>
      </c>
    </row>
    <row r="492" spans="1:4" x14ac:dyDescent="0.25">
      <c r="A492" s="8" t="s">
        <v>744</v>
      </c>
      <c r="B492" s="9">
        <v>129</v>
      </c>
      <c r="C492" s="10">
        <v>3.496689967</v>
      </c>
      <c r="D492" s="11">
        <v>-0.82333880000000004</v>
      </c>
    </row>
    <row r="493" spans="1:4" x14ac:dyDescent="0.25">
      <c r="A493" s="8" t="s">
        <v>744</v>
      </c>
      <c r="B493" s="9">
        <v>129</v>
      </c>
      <c r="C493" s="10">
        <v>3.4843544409999998</v>
      </c>
      <c r="D493" s="11">
        <v>-0.81226430000000005</v>
      </c>
    </row>
    <row r="494" spans="1:4" x14ac:dyDescent="0.25">
      <c r="A494" s="8" t="s">
        <v>744</v>
      </c>
      <c r="B494" s="9">
        <v>131</v>
      </c>
      <c r="C494" s="10">
        <v>3.276706414</v>
      </c>
      <c r="D494" s="11">
        <v>-0.84505929999999996</v>
      </c>
    </row>
    <row r="495" spans="1:4" x14ac:dyDescent="0.25">
      <c r="A495" s="8" t="s">
        <v>744</v>
      </c>
      <c r="B495" s="9">
        <v>131</v>
      </c>
      <c r="C495" s="10">
        <v>3.3671669409999998</v>
      </c>
      <c r="D495" s="11">
        <v>-0.85332240000000004</v>
      </c>
    </row>
    <row r="496" spans="1:4" x14ac:dyDescent="0.25">
      <c r="A496" s="8" t="s">
        <v>744</v>
      </c>
      <c r="B496" s="9">
        <v>131</v>
      </c>
      <c r="C496" s="10">
        <v>3.3609991780000001</v>
      </c>
      <c r="D496" s="11">
        <v>-0.8320476</v>
      </c>
    </row>
    <row r="497" spans="1:4" x14ac:dyDescent="0.25">
      <c r="A497" s="8" t="s">
        <v>744</v>
      </c>
      <c r="B497" s="9">
        <v>133</v>
      </c>
      <c r="C497" s="10">
        <v>3.2705386509999999</v>
      </c>
      <c r="D497" s="11">
        <v>-0.64906050000000004</v>
      </c>
    </row>
    <row r="498" spans="1:4" x14ac:dyDescent="0.25">
      <c r="A498" s="8" t="s">
        <v>744</v>
      </c>
      <c r="B498" s="9">
        <v>133</v>
      </c>
      <c r="C498" s="10">
        <v>3.2664268089999999</v>
      </c>
      <c r="D498" s="11">
        <v>-0.61408830000000003</v>
      </c>
    </row>
    <row r="499" spans="1:4" x14ac:dyDescent="0.25">
      <c r="A499" s="8" t="s">
        <v>744</v>
      </c>
      <c r="B499" s="9">
        <v>133</v>
      </c>
      <c r="C499" s="10">
        <v>3.3096011509999999</v>
      </c>
      <c r="D499" s="11">
        <v>-0.62128850000000002</v>
      </c>
    </row>
    <row r="500" spans="1:4" x14ac:dyDescent="0.25">
      <c r="A500" s="8" t="s">
        <v>744</v>
      </c>
      <c r="B500" s="9">
        <v>135</v>
      </c>
      <c r="C500" s="10">
        <v>3.2890419409999998</v>
      </c>
      <c r="D500" s="11">
        <v>-0.58494480000000004</v>
      </c>
    </row>
    <row r="501" spans="1:4" x14ac:dyDescent="0.25">
      <c r="A501" s="8" t="s">
        <v>744</v>
      </c>
      <c r="B501" s="9">
        <v>135</v>
      </c>
      <c r="C501" s="10">
        <v>3.2869860200000001</v>
      </c>
      <c r="D501" s="11">
        <v>-0.61340260000000002</v>
      </c>
    </row>
    <row r="502" spans="1:4" x14ac:dyDescent="0.25">
      <c r="A502" s="8" t="s">
        <v>744</v>
      </c>
      <c r="B502" s="9">
        <v>135</v>
      </c>
      <c r="C502" s="10">
        <v>3.3322162830000002</v>
      </c>
      <c r="D502" s="11">
        <v>-0.59368790000000005</v>
      </c>
    </row>
    <row r="503" spans="1:4" x14ac:dyDescent="0.25">
      <c r="A503" s="8" t="s">
        <v>744</v>
      </c>
      <c r="B503" s="9">
        <v>137</v>
      </c>
      <c r="C503" s="10">
        <v>3.472018914</v>
      </c>
      <c r="D503" s="11">
        <v>-0.54500099999999996</v>
      </c>
    </row>
    <row r="504" spans="1:4" x14ac:dyDescent="0.25">
      <c r="A504" s="8" t="s">
        <v>744</v>
      </c>
      <c r="B504" s="9">
        <v>137</v>
      </c>
      <c r="C504" s="10">
        <v>3.5131373360000002</v>
      </c>
      <c r="D504" s="11">
        <v>-0.58134470000000005</v>
      </c>
    </row>
    <row r="505" spans="1:4" x14ac:dyDescent="0.25">
      <c r="A505" s="8" t="s">
        <v>744</v>
      </c>
      <c r="B505" s="9">
        <v>137</v>
      </c>
      <c r="C505" s="10">
        <v>3.4905222039999999</v>
      </c>
      <c r="D505" s="11">
        <v>-0.54654389999999997</v>
      </c>
    </row>
    <row r="506" spans="1:4" x14ac:dyDescent="0.25">
      <c r="A506" s="8" t="s">
        <v>744</v>
      </c>
      <c r="B506" s="9">
        <v>139</v>
      </c>
      <c r="C506" s="10">
        <v>8.9901110200000005</v>
      </c>
      <c r="D506" s="11">
        <v>9.2899270000000006E-2</v>
      </c>
    </row>
    <row r="507" spans="1:4" x14ac:dyDescent="0.25">
      <c r="A507" s="8" t="s">
        <v>744</v>
      </c>
      <c r="B507" s="9">
        <v>139</v>
      </c>
      <c r="C507" s="10">
        <v>9.0744037829999993</v>
      </c>
      <c r="D507" s="11">
        <v>0.16558664000000001</v>
      </c>
    </row>
    <row r="508" spans="1:4" x14ac:dyDescent="0.25">
      <c r="A508" s="8" t="s">
        <v>744</v>
      </c>
      <c r="B508" s="9">
        <v>139</v>
      </c>
      <c r="C508" s="10">
        <v>9.1093544410000007</v>
      </c>
      <c r="D508" s="11">
        <v>7.1470210000000006E-2</v>
      </c>
    </row>
    <row r="509" spans="1:4" x14ac:dyDescent="0.25">
      <c r="A509" s="8" t="s">
        <v>744</v>
      </c>
      <c r="B509" s="9">
        <v>141</v>
      </c>
      <c r="C509" s="10">
        <v>9.4383018090000004</v>
      </c>
      <c r="D509" s="11">
        <v>0.23913118</v>
      </c>
    </row>
    <row r="510" spans="1:4" x14ac:dyDescent="0.25">
      <c r="A510" s="8" t="s">
        <v>744</v>
      </c>
      <c r="B510" s="9">
        <v>141</v>
      </c>
      <c r="C510" s="10">
        <v>9.6541735200000005</v>
      </c>
      <c r="D510" s="11">
        <v>0.20415895000000001</v>
      </c>
    </row>
    <row r="511" spans="1:4" x14ac:dyDescent="0.25">
      <c r="A511" s="8" t="s">
        <v>744</v>
      </c>
      <c r="B511" s="9">
        <v>141</v>
      </c>
      <c r="C511" s="10">
        <v>9.5657689139999995</v>
      </c>
      <c r="D511" s="11">
        <v>0.24975998999999999</v>
      </c>
    </row>
    <row r="512" spans="1:4" x14ac:dyDescent="0.25">
      <c r="A512" s="8" t="s">
        <v>744</v>
      </c>
      <c r="B512" s="9">
        <v>143</v>
      </c>
      <c r="C512" s="10">
        <v>9.5390419410000007</v>
      </c>
      <c r="D512" s="11">
        <v>0.17295824000000001</v>
      </c>
    </row>
    <row r="513" spans="1:4" x14ac:dyDescent="0.25">
      <c r="A513" s="8" t="s">
        <v>744</v>
      </c>
      <c r="B513" s="9">
        <v>143</v>
      </c>
      <c r="C513" s="10">
        <v>9.5143708880000002</v>
      </c>
      <c r="D513" s="11">
        <v>0.19850168000000001</v>
      </c>
    </row>
    <row r="514" spans="1:4" x14ac:dyDescent="0.25">
      <c r="A514" s="8" t="s">
        <v>744</v>
      </c>
      <c r="B514" s="9">
        <v>143</v>
      </c>
      <c r="C514" s="10">
        <v>9.7425781249999996</v>
      </c>
      <c r="D514" s="11">
        <v>0.18941575999999999</v>
      </c>
    </row>
    <row r="515" spans="1:4" x14ac:dyDescent="0.25">
      <c r="A515" s="8" t="s">
        <v>744</v>
      </c>
      <c r="B515" s="9" t="s">
        <v>0</v>
      </c>
      <c r="C515" s="10">
        <v>24.02300576</v>
      </c>
      <c r="D515" s="11">
        <v>23.625951499999999</v>
      </c>
    </row>
    <row r="516" spans="1:4" x14ac:dyDescent="0.25">
      <c r="A516" s="8" t="s">
        <v>744</v>
      </c>
      <c r="B516" s="9" t="s">
        <v>0</v>
      </c>
      <c r="C516" s="10">
        <v>23.611821549999998</v>
      </c>
      <c r="D516" s="11">
        <v>24.1231057</v>
      </c>
    </row>
    <row r="517" spans="1:4" x14ac:dyDescent="0.25">
      <c r="A517" s="8" t="s">
        <v>744</v>
      </c>
      <c r="B517" s="9" t="s">
        <v>0</v>
      </c>
      <c r="C517" s="10">
        <v>23.735176809999999</v>
      </c>
      <c r="D517" s="11">
        <v>23.300229699999999</v>
      </c>
    </row>
    <row r="518" spans="1:4" x14ac:dyDescent="0.25">
      <c r="A518" s="8" t="s">
        <v>744</v>
      </c>
      <c r="B518" s="9" t="s">
        <v>136</v>
      </c>
      <c r="C518" s="10">
        <v>1.304666941</v>
      </c>
      <c r="D518" s="11">
        <v>-0.95746759999999997</v>
      </c>
    </row>
    <row r="519" spans="1:4" x14ac:dyDescent="0.25">
      <c r="A519" s="8" t="s">
        <v>744</v>
      </c>
      <c r="B519" s="9" t="s">
        <v>136</v>
      </c>
      <c r="C519" s="10">
        <v>1.2867804279999999</v>
      </c>
      <c r="D519" s="11">
        <v>-0.95746759999999997</v>
      </c>
    </row>
    <row r="520" spans="1:4" x14ac:dyDescent="0.25">
      <c r="A520" s="8" t="s">
        <v>744</v>
      </c>
      <c r="B520" s="9" t="s">
        <v>136</v>
      </c>
      <c r="C520" s="10">
        <v>1.3172080589999999</v>
      </c>
      <c r="D520" s="11">
        <v>-0.95746759999999997</v>
      </c>
    </row>
    <row r="521" spans="1:4" x14ac:dyDescent="0.25">
      <c r="A521" s="8" t="s">
        <v>744</v>
      </c>
      <c r="B521" s="9">
        <v>147</v>
      </c>
      <c r="C521" s="10">
        <v>2.074814967</v>
      </c>
      <c r="D521" s="11">
        <v>-0.74334840000000002</v>
      </c>
    </row>
    <row r="522" spans="1:4" x14ac:dyDescent="0.25">
      <c r="A522" s="8" t="s">
        <v>744</v>
      </c>
      <c r="B522" s="9">
        <v>147</v>
      </c>
      <c r="C522" s="10">
        <v>2.0676192430000002</v>
      </c>
      <c r="D522" s="11">
        <v>-0.74694850000000002</v>
      </c>
    </row>
    <row r="523" spans="1:4" x14ac:dyDescent="0.25">
      <c r="A523" s="8" t="s">
        <v>744</v>
      </c>
      <c r="B523" s="9">
        <v>147</v>
      </c>
      <c r="C523" s="10">
        <v>2.0563116780000001</v>
      </c>
      <c r="D523" s="11">
        <v>-0.74214840000000004</v>
      </c>
    </row>
    <row r="524" spans="1:4" x14ac:dyDescent="0.25">
      <c r="A524" s="8" t="s">
        <v>744</v>
      </c>
      <c r="B524" s="9">
        <v>149</v>
      </c>
      <c r="C524" s="10">
        <v>2.0003906250000001</v>
      </c>
      <c r="D524" s="11">
        <v>-0.72843380000000002</v>
      </c>
    </row>
    <row r="525" spans="1:4" x14ac:dyDescent="0.25">
      <c r="A525" s="8" t="s">
        <v>744</v>
      </c>
      <c r="B525" s="9">
        <v>149</v>
      </c>
      <c r="C525" s="10">
        <v>2.0197162830000002</v>
      </c>
      <c r="D525" s="11">
        <v>-0.75620589999999999</v>
      </c>
    </row>
    <row r="526" spans="1:4" x14ac:dyDescent="0.25">
      <c r="A526" s="8" t="s">
        <v>744</v>
      </c>
      <c r="B526" s="9">
        <v>149</v>
      </c>
      <c r="C526" s="10">
        <v>2.0153988489999999</v>
      </c>
      <c r="D526" s="11">
        <v>-0.74369130000000006</v>
      </c>
    </row>
    <row r="527" spans="1:4" x14ac:dyDescent="0.25">
      <c r="A527" s="8" t="s">
        <v>744</v>
      </c>
      <c r="B527" s="9">
        <v>151</v>
      </c>
      <c r="C527" s="10">
        <v>11.18994655</v>
      </c>
      <c r="D527" s="11">
        <v>-0.31631009999999998</v>
      </c>
    </row>
    <row r="528" spans="1:4" x14ac:dyDescent="0.25">
      <c r="A528" s="8" t="s">
        <v>744</v>
      </c>
      <c r="B528" s="9">
        <v>151</v>
      </c>
      <c r="C528" s="10">
        <v>11.30507813</v>
      </c>
      <c r="D528" s="11">
        <v>-0.32968180000000002</v>
      </c>
    </row>
    <row r="529" spans="1:4" x14ac:dyDescent="0.25">
      <c r="A529" s="8" t="s">
        <v>744</v>
      </c>
      <c r="B529" s="9">
        <v>151</v>
      </c>
      <c r="C529" s="10">
        <v>11.54767681</v>
      </c>
      <c r="D529" s="11">
        <v>-0.31733869999999997</v>
      </c>
    </row>
    <row r="530" spans="1:4" x14ac:dyDescent="0.25">
      <c r="A530" s="8" t="s">
        <v>744</v>
      </c>
      <c r="B530" s="9">
        <v>153</v>
      </c>
      <c r="C530" s="10">
        <v>11.451048520000001</v>
      </c>
      <c r="D530" s="11">
        <v>-0.31219570000000002</v>
      </c>
    </row>
    <row r="531" spans="1:4" x14ac:dyDescent="0.25">
      <c r="A531" s="8" t="s">
        <v>744</v>
      </c>
      <c r="B531" s="9">
        <v>153</v>
      </c>
      <c r="C531" s="10">
        <v>11.77999589</v>
      </c>
      <c r="D531" s="11">
        <v>-0.27448060000000002</v>
      </c>
    </row>
    <row r="532" spans="1:4" x14ac:dyDescent="0.25">
      <c r="A532" s="8" t="s">
        <v>744</v>
      </c>
      <c r="B532" s="9">
        <v>153</v>
      </c>
      <c r="C532" s="10">
        <v>11.43048931</v>
      </c>
      <c r="D532" s="11">
        <v>-0.32608169999999997</v>
      </c>
    </row>
    <row r="533" spans="1:4" x14ac:dyDescent="0.25">
      <c r="A533" s="8" t="s">
        <v>744</v>
      </c>
      <c r="B533" s="9">
        <v>155</v>
      </c>
      <c r="C533" s="10">
        <v>11.07275905</v>
      </c>
      <c r="D533" s="11">
        <v>-0.35539670000000001</v>
      </c>
    </row>
    <row r="534" spans="1:4" x14ac:dyDescent="0.25">
      <c r="A534" s="8" t="s">
        <v>744</v>
      </c>
      <c r="B534" s="9">
        <v>155</v>
      </c>
      <c r="C534" s="10">
        <v>11.40376234</v>
      </c>
      <c r="D534" s="11">
        <v>-0.32882470000000003</v>
      </c>
    </row>
    <row r="535" spans="1:4" x14ac:dyDescent="0.25">
      <c r="A535" s="8" t="s">
        <v>744</v>
      </c>
      <c r="B535" s="9">
        <v>155</v>
      </c>
      <c r="C535" s="10">
        <v>11.200226150000001</v>
      </c>
      <c r="D535" s="11">
        <v>-0.37545430000000002</v>
      </c>
    </row>
    <row r="536" spans="1:4" x14ac:dyDescent="0.25">
      <c r="A536" s="8" t="s">
        <v>744</v>
      </c>
      <c r="B536" s="9">
        <v>157</v>
      </c>
      <c r="C536" s="10">
        <v>4.4156866780000001</v>
      </c>
      <c r="D536" s="11">
        <v>-0.70717620000000003</v>
      </c>
    </row>
    <row r="537" spans="1:4" x14ac:dyDescent="0.25">
      <c r="A537" s="8" t="s">
        <v>744</v>
      </c>
      <c r="B537" s="9">
        <v>157</v>
      </c>
      <c r="C537" s="10">
        <v>4.4362458880000002</v>
      </c>
      <c r="D537" s="11">
        <v>-0.68214699999999995</v>
      </c>
    </row>
    <row r="538" spans="1:4" x14ac:dyDescent="0.25">
      <c r="A538" s="8" t="s">
        <v>744</v>
      </c>
      <c r="B538" s="9">
        <v>157</v>
      </c>
      <c r="C538" s="10">
        <v>4.4958675990000003</v>
      </c>
      <c r="D538" s="11">
        <v>-0.68711860000000002</v>
      </c>
    </row>
    <row r="539" spans="1:4" x14ac:dyDescent="0.25">
      <c r="A539" s="8" t="s">
        <v>744</v>
      </c>
      <c r="B539" s="9">
        <v>159</v>
      </c>
      <c r="C539" s="10">
        <v>4.374568257</v>
      </c>
      <c r="D539" s="11">
        <v>-0.67580399999999996</v>
      </c>
    </row>
    <row r="540" spans="1:4" x14ac:dyDescent="0.25">
      <c r="A540" s="8" t="s">
        <v>744</v>
      </c>
      <c r="B540" s="9">
        <v>159</v>
      </c>
      <c r="C540" s="10">
        <v>4.5102590459999998</v>
      </c>
      <c r="D540" s="11">
        <v>-0.66243229999999997</v>
      </c>
    </row>
    <row r="541" spans="1:4" x14ac:dyDescent="0.25">
      <c r="A541" s="8" t="s">
        <v>744</v>
      </c>
      <c r="B541" s="9">
        <v>159</v>
      </c>
      <c r="C541" s="10">
        <v>4.4938116780000001</v>
      </c>
      <c r="D541" s="11">
        <v>-0.6638037</v>
      </c>
    </row>
    <row r="542" spans="1:4" x14ac:dyDescent="0.25">
      <c r="A542" s="8" t="s">
        <v>744</v>
      </c>
      <c r="B542" s="9">
        <v>161</v>
      </c>
      <c r="C542" s="10">
        <v>4.4958675990000003</v>
      </c>
      <c r="D542" s="11">
        <v>-0.67323250000000001</v>
      </c>
    </row>
    <row r="543" spans="1:4" x14ac:dyDescent="0.25">
      <c r="A543" s="8" t="s">
        <v>744</v>
      </c>
      <c r="B543" s="9">
        <v>161</v>
      </c>
      <c r="C543" s="10">
        <v>4.4074629930000002</v>
      </c>
      <c r="D543" s="11">
        <v>-0.66311799999999999</v>
      </c>
    </row>
    <row r="544" spans="1:4" x14ac:dyDescent="0.25">
      <c r="A544" s="8" t="s">
        <v>744</v>
      </c>
      <c r="B544" s="9">
        <v>161</v>
      </c>
      <c r="C544" s="10">
        <v>4.374568257</v>
      </c>
      <c r="D544" s="11">
        <v>-0.6840328</v>
      </c>
    </row>
    <row r="545" spans="1:4" x14ac:dyDescent="0.25">
      <c r="A545" s="8" t="s">
        <v>744</v>
      </c>
      <c r="B545" s="9">
        <v>163</v>
      </c>
      <c r="C545" s="10">
        <v>2.0966077300000001</v>
      </c>
      <c r="D545" s="11">
        <v>-0.7411198</v>
      </c>
    </row>
    <row r="546" spans="1:4" x14ac:dyDescent="0.25">
      <c r="A546" s="8" t="s">
        <v>744</v>
      </c>
      <c r="B546" s="9">
        <v>163</v>
      </c>
      <c r="C546" s="10">
        <v>2.0663856909999998</v>
      </c>
      <c r="D546" s="11">
        <v>-0.72980529999999999</v>
      </c>
    </row>
    <row r="547" spans="1:4" x14ac:dyDescent="0.25">
      <c r="A547" s="8" t="s">
        <v>744</v>
      </c>
      <c r="B547" s="9">
        <v>163</v>
      </c>
      <c r="C547" s="10">
        <v>2.0953741780000001</v>
      </c>
      <c r="D547" s="11">
        <v>-0.74094839999999995</v>
      </c>
    </row>
    <row r="548" spans="1:4" x14ac:dyDescent="0.25">
      <c r="A548" s="8" t="s">
        <v>744</v>
      </c>
      <c r="B548" s="9">
        <v>165</v>
      </c>
      <c r="C548" s="10">
        <v>2.180283717</v>
      </c>
      <c r="D548" s="11">
        <v>-0.70786190000000004</v>
      </c>
    </row>
    <row r="549" spans="1:4" x14ac:dyDescent="0.25">
      <c r="A549" s="8" t="s">
        <v>744</v>
      </c>
      <c r="B549" s="9">
        <v>165</v>
      </c>
      <c r="C549" s="10">
        <v>2.198375822</v>
      </c>
      <c r="D549" s="11">
        <v>-0.73511970000000004</v>
      </c>
    </row>
    <row r="550" spans="1:4" x14ac:dyDescent="0.25">
      <c r="A550" s="8" t="s">
        <v>744</v>
      </c>
      <c r="B550" s="9">
        <v>165</v>
      </c>
      <c r="C550" s="10">
        <v>2.1924136509999999</v>
      </c>
      <c r="D550" s="11">
        <v>-0.72311939999999997</v>
      </c>
    </row>
    <row r="551" spans="1:4" x14ac:dyDescent="0.25">
      <c r="A551" s="8" t="s">
        <v>744</v>
      </c>
      <c r="B551" s="9">
        <v>167</v>
      </c>
      <c r="C551" s="10">
        <v>2.1467722039999999</v>
      </c>
      <c r="D551" s="11">
        <v>-0.71660500000000005</v>
      </c>
    </row>
    <row r="552" spans="1:4" x14ac:dyDescent="0.25">
      <c r="A552" s="8" t="s">
        <v>744</v>
      </c>
      <c r="B552" s="9">
        <v>167</v>
      </c>
      <c r="C552" s="10">
        <v>2.130941612</v>
      </c>
      <c r="D552" s="11">
        <v>-0.69809019999999999</v>
      </c>
    </row>
    <row r="553" spans="1:4" x14ac:dyDescent="0.25">
      <c r="A553" s="8" t="s">
        <v>744</v>
      </c>
      <c r="B553" s="9">
        <v>167</v>
      </c>
      <c r="C553" s="10">
        <v>2.106064967</v>
      </c>
      <c r="D553" s="11">
        <v>-0.69174720000000001</v>
      </c>
    </row>
    <row r="554" spans="1:4" x14ac:dyDescent="0.25">
      <c r="A554" s="8" t="s">
        <v>744</v>
      </c>
      <c r="B554" s="9">
        <v>169</v>
      </c>
      <c r="C554" s="10">
        <v>10.17637747</v>
      </c>
      <c r="D554" s="11">
        <v>0.61268257999999998</v>
      </c>
    </row>
    <row r="555" spans="1:4" x14ac:dyDescent="0.25">
      <c r="A555" s="8" t="s">
        <v>744</v>
      </c>
      <c r="B555" s="9">
        <v>169</v>
      </c>
      <c r="C555" s="10">
        <v>10.437479440000001</v>
      </c>
      <c r="D555" s="11">
        <v>0.57822465000000001</v>
      </c>
    </row>
    <row r="556" spans="1:4" x14ac:dyDescent="0.25">
      <c r="A556" s="8" t="s">
        <v>744</v>
      </c>
      <c r="B556" s="9">
        <v>169</v>
      </c>
      <c r="C556" s="10">
        <v>10.402528780000001</v>
      </c>
      <c r="D556" s="11">
        <v>0.62211136</v>
      </c>
    </row>
    <row r="557" spans="1:4" x14ac:dyDescent="0.25">
      <c r="A557" s="8" t="s">
        <v>744</v>
      </c>
      <c r="B557" s="9">
        <v>171</v>
      </c>
      <c r="C557" s="10">
        <v>10.634847860000001</v>
      </c>
      <c r="D557" s="11">
        <v>0.78771515000000003</v>
      </c>
    </row>
    <row r="558" spans="1:4" x14ac:dyDescent="0.25">
      <c r="A558" s="8" t="s">
        <v>744</v>
      </c>
      <c r="B558" s="9">
        <v>171</v>
      </c>
      <c r="C558" s="10">
        <v>10.828104440000001</v>
      </c>
      <c r="D558" s="11">
        <v>0.75565727000000005</v>
      </c>
    </row>
    <row r="559" spans="1:4" x14ac:dyDescent="0.25">
      <c r="A559" s="8" t="s">
        <v>744</v>
      </c>
      <c r="B559" s="9">
        <v>171</v>
      </c>
      <c r="C559" s="10">
        <v>10.82193668</v>
      </c>
      <c r="D559" s="11">
        <v>0.78942946999999997</v>
      </c>
    </row>
    <row r="560" spans="1:4" x14ac:dyDescent="0.25">
      <c r="A560" s="8" t="s">
        <v>744</v>
      </c>
      <c r="B560" s="9">
        <v>173</v>
      </c>
      <c r="C560" s="10">
        <v>10.72530839</v>
      </c>
      <c r="D560" s="11">
        <v>0.68296990000000002</v>
      </c>
    </row>
    <row r="561" spans="1:4" x14ac:dyDescent="0.25">
      <c r="A561" s="8" t="s">
        <v>744</v>
      </c>
      <c r="B561" s="9">
        <v>173</v>
      </c>
      <c r="C561" s="10">
        <v>11.00080181</v>
      </c>
      <c r="D561" s="11">
        <v>0.68382706000000004</v>
      </c>
    </row>
    <row r="562" spans="1:4" x14ac:dyDescent="0.25">
      <c r="A562" s="8" t="s">
        <v>744</v>
      </c>
      <c r="B562" s="9">
        <v>173</v>
      </c>
      <c r="C562" s="10">
        <v>11.085094570000001</v>
      </c>
      <c r="D562" s="11">
        <v>0.74451416000000004</v>
      </c>
    </row>
    <row r="563" spans="1:4" x14ac:dyDescent="0.25">
      <c r="A563" s="8" t="s">
        <v>744</v>
      </c>
      <c r="B563" s="9">
        <v>175</v>
      </c>
      <c r="C563" s="10">
        <v>2.2742393089999999</v>
      </c>
      <c r="D563" s="11">
        <v>-0.76872039999999997</v>
      </c>
    </row>
    <row r="564" spans="1:4" x14ac:dyDescent="0.25">
      <c r="A564" s="8" t="s">
        <v>744</v>
      </c>
      <c r="B564" s="9">
        <v>175</v>
      </c>
      <c r="C564" s="10">
        <v>2.250596217</v>
      </c>
      <c r="D564" s="11">
        <v>-0.78569219999999995</v>
      </c>
    </row>
    <row r="565" spans="1:4" x14ac:dyDescent="0.25">
      <c r="A565" s="8" t="s">
        <v>744</v>
      </c>
      <c r="B565" s="9">
        <v>175</v>
      </c>
      <c r="C565" s="10">
        <v>2.3021998360000002</v>
      </c>
      <c r="D565" s="11">
        <v>-0.79196670000000002</v>
      </c>
    </row>
    <row r="566" spans="1:4" x14ac:dyDescent="0.25">
      <c r="A566" s="8" t="s">
        <v>744</v>
      </c>
      <c r="B566" s="9">
        <v>177</v>
      </c>
      <c r="C566" s="10">
        <v>2.1654810860000002</v>
      </c>
      <c r="D566" s="11">
        <v>-0.78397790000000001</v>
      </c>
    </row>
    <row r="567" spans="1:4" x14ac:dyDescent="0.25">
      <c r="A567" s="8" t="s">
        <v>744</v>
      </c>
      <c r="B567" s="9">
        <v>177</v>
      </c>
      <c r="C567" s="10">
        <v>2.1771998360000002</v>
      </c>
      <c r="D567" s="11">
        <v>-0.80271550000000003</v>
      </c>
    </row>
    <row r="568" spans="1:4" x14ac:dyDescent="0.25">
      <c r="A568" s="8" t="s">
        <v>744</v>
      </c>
      <c r="B568" s="9">
        <v>177</v>
      </c>
      <c r="C568" s="10">
        <v>2.141221217</v>
      </c>
      <c r="D568" s="11">
        <v>-0.78260649999999998</v>
      </c>
    </row>
    <row r="569" spans="1:4" x14ac:dyDescent="0.25">
      <c r="A569" s="8" t="s">
        <v>744</v>
      </c>
      <c r="B569" s="9" t="s">
        <v>0</v>
      </c>
      <c r="C569" s="10">
        <v>23.98188734</v>
      </c>
      <c r="D569" s="11">
        <v>22.820218700000002</v>
      </c>
    </row>
    <row r="570" spans="1:4" x14ac:dyDescent="0.25">
      <c r="A570" s="8" t="s">
        <v>744</v>
      </c>
      <c r="B570" s="9" t="s">
        <v>0</v>
      </c>
      <c r="C570" s="10">
        <v>24.146361020000001</v>
      </c>
      <c r="D570" s="11">
        <v>22.923078199999999</v>
      </c>
    </row>
    <row r="571" spans="1:4" x14ac:dyDescent="0.25">
      <c r="A571" s="8" t="s">
        <v>744</v>
      </c>
      <c r="B571" s="9" t="s">
        <v>0</v>
      </c>
      <c r="C571" s="10">
        <v>24.660341280000001</v>
      </c>
      <c r="D571" s="11">
        <v>23.0259377</v>
      </c>
    </row>
    <row r="572" spans="1:4" x14ac:dyDescent="0.25">
      <c r="A572" s="8" t="s">
        <v>744</v>
      </c>
      <c r="B572" s="9" t="s">
        <v>136</v>
      </c>
      <c r="C572" s="10">
        <v>1.2906866779999999</v>
      </c>
      <c r="D572" s="11">
        <v>-0.95746759999999997</v>
      </c>
    </row>
    <row r="573" spans="1:4" x14ac:dyDescent="0.25">
      <c r="A573" s="8" t="s">
        <v>744</v>
      </c>
      <c r="B573" s="9" t="s">
        <v>136</v>
      </c>
      <c r="C573" s="10">
        <v>1.2771175990000001</v>
      </c>
      <c r="D573" s="11">
        <v>-0.95746759999999997</v>
      </c>
    </row>
    <row r="574" spans="1:4" x14ac:dyDescent="0.25">
      <c r="A574" s="8" t="s">
        <v>744</v>
      </c>
      <c r="B574" s="9" t="s">
        <v>136</v>
      </c>
      <c r="C574" s="10">
        <v>1.259847862</v>
      </c>
      <c r="D574" s="11">
        <v>-0.95746759999999997</v>
      </c>
    </row>
    <row r="575" spans="1:4" x14ac:dyDescent="0.25">
      <c r="A575" s="8" t="s">
        <v>744</v>
      </c>
      <c r="B575" s="9">
        <v>116</v>
      </c>
      <c r="C575" s="10">
        <v>4.043564967</v>
      </c>
      <c r="D575" s="11">
        <v>-0.72397650000000002</v>
      </c>
    </row>
    <row r="576" spans="1:4" x14ac:dyDescent="0.25">
      <c r="A576" s="8" t="s">
        <v>744</v>
      </c>
      <c r="B576" s="9">
        <v>116</v>
      </c>
      <c r="C576" s="10">
        <v>3.9859991780000001</v>
      </c>
      <c r="D576" s="11">
        <v>-0.74814849999999999</v>
      </c>
    </row>
    <row r="577" spans="1:4" x14ac:dyDescent="0.25">
      <c r="A577" s="8" t="s">
        <v>744</v>
      </c>
      <c r="B577" s="9">
        <v>116</v>
      </c>
      <c r="C577" s="10">
        <v>4.004502467</v>
      </c>
      <c r="D577" s="11">
        <v>-0.73100529999999997</v>
      </c>
    </row>
    <row r="578" spans="1:4" x14ac:dyDescent="0.25">
      <c r="A578" s="8" t="s">
        <v>744</v>
      </c>
      <c r="B578" s="9">
        <v>118</v>
      </c>
      <c r="C578" s="10">
        <v>4.5267064140000004</v>
      </c>
      <c r="D578" s="11">
        <v>-0.75843450000000001</v>
      </c>
    </row>
    <row r="579" spans="1:4" x14ac:dyDescent="0.25">
      <c r="A579" s="8" t="s">
        <v>744</v>
      </c>
      <c r="B579" s="9">
        <v>118</v>
      </c>
      <c r="C579" s="10">
        <v>4.5781044409999998</v>
      </c>
      <c r="D579" s="11">
        <v>-0.79758969999999996</v>
      </c>
    </row>
    <row r="580" spans="1:4" x14ac:dyDescent="0.25">
      <c r="A580" s="8" t="s">
        <v>744</v>
      </c>
      <c r="B580" s="9">
        <v>118</v>
      </c>
      <c r="C580" s="10">
        <v>4.561657072</v>
      </c>
      <c r="D580" s="11">
        <v>-0.73666259999999995</v>
      </c>
    </row>
    <row r="581" spans="1:4" x14ac:dyDescent="0.25">
      <c r="A581" s="8" t="s">
        <v>744</v>
      </c>
      <c r="B581" s="9">
        <v>120</v>
      </c>
      <c r="C581" s="10">
        <v>4.5082031249999996</v>
      </c>
      <c r="D581" s="11">
        <v>-0.71231909999999998</v>
      </c>
    </row>
    <row r="582" spans="1:4" x14ac:dyDescent="0.25">
      <c r="A582" s="8" t="s">
        <v>744</v>
      </c>
      <c r="B582" s="9">
        <v>120</v>
      </c>
      <c r="C582" s="10">
        <v>4.4650287830000002</v>
      </c>
      <c r="D582" s="11">
        <v>-0.68111840000000001</v>
      </c>
    </row>
    <row r="583" spans="1:4" x14ac:dyDescent="0.25">
      <c r="A583" s="8" t="s">
        <v>744</v>
      </c>
      <c r="B583" s="9">
        <v>120</v>
      </c>
      <c r="C583" s="10">
        <v>4.5986636509999999</v>
      </c>
      <c r="D583" s="11">
        <v>-0.69054720000000003</v>
      </c>
    </row>
    <row r="584" spans="1:4" x14ac:dyDescent="0.25">
      <c r="A584" s="8" t="s">
        <v>744</v>
      </c>
      <c r="B584" s="9">
        <v>122</v>
      </c>
      <c r="C584" s="10">
        <v>19.072347860000001</v>
      </c>
      <c r="D584" s="11">
        <v>0.78771515000000003</v>
      </c>
    </row>
    <row r="585" spans="1:4" x14ac:dyDescent="0.25">
      <c r="A585" s="8" t="s">
        <v>744</v>
      </c>
      <c r="B585" s="9">
        <v>122</v>
      </c>
      <c r="C585" s="10">
        <v>19.592495889999999</v>
      </c>
      <c r="D585" s="11">
        <v>0.79971541999999995</v>
      </c>
    </row>
    <row r="586" spans="1:4" x14ac:dyDescent="0.25">
      <c r="A586" s="8" t="s">
        <v>744</v>
      </c>
      <c r="B586" s="9">
        <v>122</v>
      </c>
      <c r="C586" s="10">
        <v>19.111410360000001</v>
      </c>
      <c r="D586" s="11">
        <v>0.79971541999999995</v>
      </c>
    </row>
    <row r="587" spans="1:4" x14ac:dyDescent="0.25">
      <c r="A587" s="8" t="s">
        <v>744</v>
      </c>
      <c r="B587" s="9">
        <v>124</v>
      </c>
      <c r="C587" s="10">
        <v>21.494222860000001</v>
      </c>
      <c r="D587" s="11">
        <v>1.01914901</v>
      </c>
    </row>
    <row r="588" spans="1:4" x14ac:dyDescent="0.25">
      <c r="A588" s="8" t="s">
        <v>744</v>
      </c>
      <c r="B588" s="9">
        <v>124</v>
      </c>
      <c r="C588" s="10">
        <v>22.090439969999998</v>
      </c>
      <c r="D588" s="11">
        <v>1.04143523</v>
      </c>
    </row>
    <row r="589" spans="1:4" x14ac:dyDescent="0.25">
      <c r="A589" s="8" t="s">
        <v>744</v>
      </c>
      <c r="B589" s="9">
        <v>124</v>
      </c>
      <c r="C589" s="10">
        <v>21.7614926</v>
      </c>
      <c r="D589" s="11">
        <v>1.03629226</v>
      </c>
    </row>
    <row r="590" spans="1:4" x14ac:dyDescent="0.25">
      <c r="A590" s="8" t="s">
        <v>744</v>
      </c>
      <c r="B590" s="9">
        <v>126</v>
      </c>
      <c r="C590" s="10">
        <v>21.699814969999998</v>
      </c>
      <c r="D590" s="11">
        <v>0.94714735999999999</v>
      </c>
    </row>
    <row r="591" spans="1:4" x14ac:dyDescent="0.25">
      <c r="A591" s="8" t="s">
        <v>744</v>
      </c>
      <c r="B591" s="9">
        <v>126</v>
      </c>
      <c r="C591" s="10">
        <v>20.972018909999999</v>
      </c>
      <c r="D591" s="11">
        <v>0.90600356999999998</v>
      </c>
    </row>
    <row r="592" spans="1:4" x14ac:dyDescent="0.25">
      <c r="A592" s="8" t="s">
        <v>744</v>
      </c>
      <c r="B592" s="9">
        <v>126</v>
      </c>
      <c r="C592" s="10">
        <v>21.63813734</v>
      </c>
      <c r="D592" s="11">
        <v>0.93514708999999996</v>
      </c>
    </row>
    <row r="593" spans="1:4" x14ac:dyDescent="0.25">
      <c r="A593" s="8" t="s">
        <v>744</v>
      </c>
      <c r="B593" s="9">
        <v>128</v>
      </c>
      <c r="C593" s="10">
        <v>4.3581208880000002</v>
      </c>
      <c r="D593" s="11">
        <v>-0.80247550000000001</v>
      </c>
    </row>
    <row r="594" spans="1:4" x14ac:dyDescent="0.25">
      <c r="A594" s="8" t="s">
        <v>744</v>
      </c>
      <c r="B594" s="9">
        <v>128</v>
      </c>
      <c r="C594" s="10">
        <v>4.2738281249999996</v>
      </c>
      <c r="D594" s="11">
        <v>-0.83012750000000002</v>
      </c>
    </row>
    <row r="595" spans="1:4" x14ac:dyDescent="0.25">
      <c r="A595" s="8" t="s">
        <v>744</v>
      </c>
      <c r="B595" s="9">
        <v>128</v>
      </c>
      <c r="C595" s="10">
        <v>4.335505757</v>
      </c>
      <c r="D595" s="11">
        <v>-0.80496129999999999</v>
      </c>
    </row>
    <row r="596" spans="1:4" x14ac:dyDescent="0.25">
      <c r="A596" s="8" t="s">
        <v>744</v>
      </c>
      <c r="B596" s="9">
        <v>130</v>
      </c>
      <c r="C596" s="10">
        <v>4.5061472040000004</v>
      </c>
      <c r="D596" s="11">
        <v>-0.80396690000000004</v>
      </c>
    </row>
    <row r="597" spans="1:4" x14ac:dyDescent="0.25">
      <c r="A597" s="8" t="s">
        <v>744</v>
      </c>
      <c r="B597" s="9">
        <v>130</v>
      </c>
      <c r="C597" s="10">
        <v>4.4177425990000003</v>
      </c>
      <c r="D597" s="11">
        <v>-0.79203520000000005</v>
      </c>
    </row>
    <row r="598" spans="1:4" x14ac:dyDescent="0.25">
      <c r="A598" s="8" t="s">
        <v>744</v>
      </c>
      <c r="B598" s="9">
        <v>130</v>
      </c>
      <c r="C598" s="10">
        <v>4.4259662830000002</v>
      </c>
      <c r="D598" s="11">
        <v>-0.80060690000000001</v>
      </c>
    </row>
    <row r="599" spans="1:4" x14ac:dyDescent="0.25">
      <c r="A599" s="8" t="s">
        <v>744</v>
      </c>
      <c r="B599" s="9">
        <v>132</v>
      </c>
      <c r="C599" s="10">
        <v>4.1155222040000004</v>
      </c>
      <c r="D599" s="11">
        <v>-0.79889250000000001</v>
      </c>
    </row>
    <row r="600" spans="1:4" x14ac:dyDescent="0.25">
      <c r="A600" s="8" t="s">
        <v>744</v>
      </c>
      <c r="B600" s="9">
        <v>132</v>
      </c>
      <c r="C600" s="10">
        <v>4.0805715459999998</v>
      </c>
      <c r="D600" s="11">
        <v>-0.77146329999999996</v>
      </c>
    </row>
    <row r="601" spans="1:4" x14ac:dyDescent="0.25">
      <c r="A601" s="8" t="s">
        <v>744</v>
      </c>
      <c r="B601" s="9">
        <v>132</v>
      </c>
      <c r="C601" s="10">
        <v>4.033285362</v>
      </c>
      <c r="D601" s="11">
        <v>-0.76906330000000001</v>
      </c>
    </row>
    <row r="602" spans="1:4" x14ac:dyDescent="0.25">
      <c r="A602" s="8" t="s">
        <v>744</v>
      </c>
      <c r="B602" s="9">
        <v>134</v>
      </c>
      <c r="C602" s="10">
        <v>16.539453129999998</v>
      </c>
      <c r="D602" s="11">
        <v>1.8060241399999999</v>
      </c>
    </row>
    <row r="603" spans="1:4" x14ac:dyDescent="0.25">
      <c r="A603" s="8" t="s">
        <v>744</v>
      </c>
      <c r="B603" s="9">
        <v>134</v>
      </c>
      <c r="C603" s="10">
        <v>17.065768909999999</v>
      </c>
      <c r="D603" s="11">
        <v>1.81116711</v>
      </c>
    </row>
    <row r="604" spans="1:4" x14ac:dyDescent="0.25">
      <c r="A604" s="8" t="s">
        <v>744</v>
      </c>
      <c r="B604" s="9">
        <v>134</v>
      </c>
      <c r="C604" s="10">
        <v>17.119222860000001</v>
      </c>
      <c r="D604" s="11">
        <v>1.88488308</v>
      </c>
    </row>
    <row r="605" spans="1:4" x14ac:dyDescent="0.25">
      <c r="A605" s="8" t="s">
        <v>744</v>
      </c>
      <c r="B605" s="9">
        <v>136</v>
      </c>
      <c r="C605" s="10">
        <v>18.920209700000001</v>
      </c>
      <c r="D605" s="11">
        <v>2.3168929600000001</v>
      </c>
    </row>
    <row r="606" spans="1:4" x14ac:dyDescent="0.25">
      <c r="A606" s="8" t="s">
        <v>744</v>
      </c>
      <c r="B606" s="9">
        <v>136</v>
      </c>
      <c r="C606" s="10">
        <v>19.275884049999998</v>
      </c>
      <c r="D606" s="11">
        <v>2.2037475099999999</v>
      </c>
    </row>
    <row r="607" spans="1:4" x14ac:dyDescent="0.25">
      <c r="A607" s="8" t="s">
        <v>744</v>
      </c>
      <c r="B607" s="9">
        <v>136</v>
      </c>
      <c r="C607" s="10">
        <v>18.98188734</v>
      </c>
      <c r="D607" s="11">
        <v>2.2894637599999998</v>
      </c>
    </row>
    <row r="608" spans="1:4" x14ac:dyDescent="0.25">
      <c r="A608" s="8" t="s">
        <v>744</v>
      </c>
      <c r="B608" s="9">
        <v>138</v>
      </c>
      <c r="C608" s="10">
        <v>19.121689969999998</v>
      </c>
      <c r="D608" s="11">
        <v>2.26203456</v>
      </c>
    </row>
    <row r="609" spans="1:4" x14ac:dyDescent="0.25">
      <c r="A609" s="8" t="s">
        <v>744</v>
      </c>
      <c r="B609" s="9">
        <v>138</v>
      </c>
      <c r="C609" s="10">
        <v>19.397183389999999</v>
      </c>
      <c r="D609" s="11">
        <v>2.2277480600000001</v>
      </c>
    </row>
    <row r="610" spans="1:4" x14ac:dyDescent="0.25">
      <c r="A610" s="8" t="s">
        <v>744</v>
      </c>
      <c r="B610" s="9">
        <v>138</v>
      </c>
      <c r="C610" s="10">
        <v>19.354009049999998</v>
      </c>
      <c r="D610" s="11">
        <v>2.30317836</v>
      </c>
    </row>
    <row r="611" spans="1:4" x14ac:dyDescent="0.25">
      <c r="A611" s="8" t="s">
        <v>744</v>
      </c>
      <c r="B611" s="9">
        <v>140</v>
      </c>
      <c r="C611" s="10">
        <v>46.226953129999998</v>
      </c>
      <c r="D611" s="11">
        <v>6.39184324</v>
      </c>
    </row>
    <row r="612" spans="1:4" x14ac:dyDescent="0.25">
      <c r="A612" s="8" t="s">
        <v>744</v>
      </c>
      <c r="B612" s="9">
        <v>140</v>
      </c>
      <c r="C612" s="10">
        <v>46.144716279999997</v>
      </c>
      <c r="D612" s="11">
        <v>6.5975622300000003</v>
      </c>
    </row>
    <row r="613" spans="1:4" x14ac:dyDescent="0.25">
      <c r="A613" s="8" t="s">
        <v>744</v>
      </c>
      <c r="B613" s="9">
        <v>140</v>
      </c>
      <c r="C613" s="10">
        <v>46.124157070000003</v>
      </c>
      <c r="D613" s="11">
        <v>6.3661283700000002</v>
      </c>
    </row>
    <row r="614" spans="1:4" x14ac:dyDescent="0.25">
      <c r="A614" s="8" t="s">
        <v>744</v>
      </c>
      <c r="B614" s="9">
        <v>142</v>
      </c>
      <c r="C614" s="10">
        <v>48.940768910000003</v>
      </c>
      <c r="D614" s="11">
        <v>7.3484365399999998</v>
      </c>
    </row>
    <row r="615" spans="1:4" x14ac:dyDescent="0.25">
      <c r="A615" s="8" t="s">
        <v>744</v>
      </c>
      <c r="B615" s="9">
        <v>142</v>
      </c>
      <c r="C615" s="10">
        <v>50.421032070000003</v>
      </c>
      <c r="D615" s="11">
        <v>7.4684392800000001</v>
      </c>
    </row>
    <row r="616" spans="1:4" x14ac:dyDescent="0.25">
      <c r="A616" s="8" t="s">
        <v>744</v>
      </c>
      <c r="B616" s="9">
        <v>142</v>
      </c>
      <c r="C616" s="10">
        <v>50.030407070000003</v>
      </c>
      <c r="D616" s="11">
        <v>7.2404340700000001</v>
      </c>
    </row>
    <row r="617" spans="1:4" x14ac:dyDescent="0.25">
      <c r="A617" s="8" t="s">
        <v>744</v>
      </c>
      <c r="B617" s="9">
        <v>144</v>
      </c>
      <c r="C617" s="10">
        <v>51.839617599999997</v>
      </c>
      <c r="D617" s="11">
        <v>6.6661352300000001</v>
      </c>
    </row>
    <row r="618" spans="1:4" x14ac:dyDescent="0.25">
      <c r="A618" s="8" t="s">
        <v>744</v>
      </c>
      <c r="B618" s="9">
        <v>144</v>
      </c>
      <c r="C618" s="10">
        <v>50.955571550000002</v>
      </c>
      <c r="D618" s="11">
        <v>6.7038503699999996</v>
      </c>
    </row>
    <row r="619" spans="1:4" x14ac:dyDescent="0.25">
      <c r="A619" s="8" t="s">
        <v>744</v>
      </c>
      <c r="B619" s="9">
        <v>144</v>
      </c>
      <c r="C619" s="10">
        <v>50.729420230000002</v>
      </c>
      <c r="D619" s="11">
        <v>6.8684255600000004</v>
      </c>
    </row>
    <row r="620" spans="1:4" x14ac:dyDescent="0.25">
      <c r="A620" s="8" t="s">
        <v>744</v>
      </c>
      <c r="B620" s="9">
        <v>146</v>
      </c>
      <c r="C620" s="10">
        <v>5.0447985199999996</v>
      </c>
      <c r="D620" s="11">
        <v>-0.48911399999999999</v>
      </c>
    </row>
    <row r="621" spans="1:4" x14ac:dyDescent="0.25">
      <c r="A621" s="8" t="s">
        <v>744</v>
      </c>
      <c r="B621" s="9">
        <v>146</v>
      </c>
      <c r="C621" s="10">
        <v>4.9748972040000004</v>
      </c>
      <c r="D621" s="11">
        <v>-0.4925427</v>
      </c>
    </row>
    <row r="622" spans="1:4" x14ac:dyDescent="0.25">
      <c r="A622" s="8" t="s">
        <v>744</v>
      </c>
      <c r="B622" s="9">
        <v>146</v>
      </c>
      <c r="C622" s="10">
        <v>5.0735814140000004</v>
      </c>
      <c r="D622" s="11">
        <v>-0.50917159999999995</v>
      </c>
    </row>
    <row r="623" spans="1:4" x14ac:dyDescent="0.25">
      <c r="A623" s="8" t="s">
        <v>744</v>
      </c>
      <c r="B623" s="9">
        <v>148</v>
      </c>
      <c r="C623" s="10">
        <v>4.7322985199999996</v>
      </c>
      <c r="D623" s="11">
        <v>-0.48345680000000002</v>
      </c>
    </row>
    <row r="624" spans="1:4" x14ac:dyDescent="0.25">
      <c r="A624" s="8" t="s">
        <v>744</v>
      </c>
      <c r="B624" s="9">
        <v>148</v>
      </c>
      <c r="C624" s="10">
        <v>4.7878083880000002</v>
      </c>
      <c r="D624" s="11">
        <v>-0.5074573</v>
      </c>
    </row>
    <row r="625" spans="1:4" x14ac:dyDescent="0.25">
      <c r="A625" s="8" t="s">
        <v>744</v>
      </c>
      <c r="B625" s="9">
        <v>148</v>
      </c>
      <c r="C625" s="10">
        <v>4.7631373359999998</v>
      </c>
      <c r="D625" s="11">
        <v>-0.47368510000000003</v>
      </c>
    </row>
    <row r="626" spans="1:4" x14ac:dyDescent="0.25">
      <c r="A626" s="8" t="s">
        <v>744</v>
      </c>
      <c r="B626" s="9">
        <v>150</v>
      </c>
      <c r="C626" s="10">
        <v>4.3601768090000004</v>
      </c>
      <c r="D626" s="11">
        <v>-0.57037300000000002</v>
      </c>
    </row>
    <row r="627" spans="1:4" x14ac:dyDescent="0.25">
      <c r="A627" s="8" t="s">
        <v>744</v>
      </c>
      <c r="B627" s="9">
        <v>150</v>
      </c>
      <c r="C627" s="10">
        <v>4.3026110199999996</v>
      </c>
      <c r="D627" s="11">
        <v>-0.5768875</v>
      </c>
    </row>
    <row r="628" spans="1:4" x14ac:dyDescent="0.25">
      <c r="A628" s="8" t="s">
        <v>744</v>
      </c>
      <c r="B628" s="9">
        <v>150</v>
      </c>
      <c r="C628" s="10">
        <v>4.4033511509999999</v>
      </c>
      <c r="D628" s="11">
        <v>-0.54345810000000006</v>
      </c>
    </row>
    <row r="629" spans="1:4" x14ac:dyDescent="0.25">
      <c r="A629" s="8" t="s">
        <v>744</v>
      </c>
      <c r="B629" s="9">
        <v>152</v>
      </c>
      <c r="C629" s="10">
        <v>26.983532069999999</v>
      </c>
      <c r="D629" s="11">
        <v>3.99007406</v>
      </c>
    </row>
    <row r="630" spans="1:4" x14ac:dyDescent="0.25">
      <c r="A630" s="8" t="s">
        <v>744</v>
      </c>
      <c r="B630" s="9">
        <v>152</v>
      </c>
      <c r="C630" s="10">
        <v>27.744222860000001</v>
      </c>
      <c r="D630" s="11">
        <v>4.1357916799999996</v>
      </c>
    </row>
    <row r="631" spans="1:4" x14ac:dyDescent="0.25">
      <c r="A631" s="8" t="s">
        <v>744</v>
      </c>
      <c r="B631" s="9">
        <v>152</v>
      </c>
      <c r="C631" s="10">
        <v>27.18912418</v>
      </c>
      <c r="D631" s="11">
        <v>4.0483611100000001</v>
      </c>
    </row>
    <row r="632" spans="1:4" x14ac:dyDescent="0.25">
      <c r="A632" s="8" t="s">
        <v>744</v>
      </c>
      <c r="B632" s="9" t="s">
        <v>0</v>
      </c>
      <c r="C632" s="10">
        <v>25.729420229999999</v>
      </c>
      <c r="D632" s="11">
        <v>22.803075499999998</v>
      </c>
    </row>
    <row r="633" spans="1:4" x14ac:dyDescent="0.25">
      <c r="A633" s="8" t="s">
        <v>744</v>
      </c>
      <c r="B633" s="9" t="s">
        <v>0</v>
      </c>
      <c r="C633" s="10">
        <v>24.927611020000001</v>
      </c>
      <c r="D633" s="11">
        <v>23.3688027</v>
      </c>
    </row>
    <row r="634" spans="1:4" x14ac:dyDescent="0.25">
      <c r="A634" s="8" t="s">
        <v>744</v>
      </c>
      <c r="B634" s="9" t="s">
        <v>0</v>
      </c>
      <c r="C634" s="10">
        <v>25.647183389999999</v>
      </c>
      <c r="D634" s="11">
        <v>23.043081000000001</v>
      </c>
    </row>
    <row r="635" spans="1:4" x14ac:dyDescent="0.25">
      <c r="A635" s="8" t="s">
        <v>744</v>
      </c>
      <c r="B635" s="9" t="s">
        <v>136</v>
      </c>
      <c r="C635" s="10">
        <v>1.1623972039999999</v>
      </c>
      <c r="D635" s="11">
        <v>-0.95746759999999997</v>
      </c>
    </row>
    <row r="636" spans="1:4" x14ac:dyDescent="0.25">
      <c r="A636" s="8" t="s">
        <v>744</v>
      </c>
      <c r="B636" s="9" t="s">
        <v>136</v>
      </c>
      <c r="C636" s="10">
        <v>1.173293586</v>
      </c>
      <c r="D636" s="11">
        <v>-0.95746759999999997</v>
      </c>
    </row>
    <row r="637" spans="1:4" x14ac:dyDescent="0.25">
      <c r="A637" s="8" t="s">
        <v>744</v>
      </c>
      <c r="B637" s="9" t="s">
        <v>136</v>
      </c>
      <c r="C637" s="10">
        <v>1.165275493</v>
      </c>
      <c r="D637" s="11">
        <v>-0.95746759999999997</v>
      </c>
    </row>
    <row r="638" spans="1:4" x14ac:dyDescent="0.25">
      <c r="A638" s="8" t="s">
        <v>744</v>
      </c>
      <c r="B638" s="9">
        <v>154</v>
      </c>
      <c r="C638" s="10">
        <v>25.215439969999998</v>
      </c>
      <c r="D638" s="11">
        <v>4.43408421</v>
      </c>
    </row>
    <row r="639" spans="1:4" x14ac:dyDescent="0.25">
      <c r="A639" s="8" t="s">
        <v>744</v>
      </c>
      <c r="B639" s="9">
        <v>154</v>
      </c>
      <c r="C639" s="10">
        <v>24.84537418</v>
      </c>
      <c r="D639" s="11">
        <v>4.3980833800000001</v>
      </c>
    </row>
    <row r="640" spans="1:4" x14ac:dyDescent="0.25">
      <c r="A640" s="8" t="s">
        <v>744</v>
      </c>
      <c r="B640" s="9">
        <v>154</v>
      </c>
      <c r="C640" s="10">
        <v>25.523828129999998</v>
      </c>
      <c r="D640" s="11">
        <v>4.3192244400000002</v>
      </c>
    </row>
    <row r="641" spans="1:4" x14ac:dyDescent="0.25">
      <c r="A641" s="8" t="s">
        <v>744</v>
      </c>
      <c r="B641" s="9">
        <v>156</v>
      </c>
      <c r="C641" s="10">
        <v>27.250801809999999</v>
      </c>
      <c r="D641" s="11">
        <v>4.7186621400000002</v>
      </c>
    </row>
    <row r="642" spans="1:4" x14ac:dyDescent="0.25">
      <c r="A642" s="8" t="s">
        <v>744</v>
      </c>
      <c r="B642" s="9">
        <v>156</v>
      </c>
      <c r="C642" s="10">
        <v>26.71626234</v>
      </c>
      <c r="D642" s="11">
        <v>4.6569464399999996</v>
      </c>
    </row>
    <row r="643" spans="1:4" x14ac:dyDescent="0.25">
      <c r="A643" s="8" t="s">
        <v>744</v>
      </c>
      <c r="B643" s="9">
        <v>156</v>
      </c>
      <c r="C643" s="10">
        <v>27.49751234</v>
      </c>
      <c r="D643" s="11">
        <v>4.4735136799999999</v>
      </c>
    </row>
    <row r="644" spans="1:4" x14ac:dyDescent="0.25">
      <c r="A644" s="8" t="s">
        <v>744</v>
      </c>
      <c r="B644" s="9">
        <v>158</v>
      </c>
      <c r="C644" s="10">
        <v>9.882380757</v>
      </c>
      <c r="D644" s="11">
        <v>-0.1066482</v>
      </c>
    </row>
    <row r="645" spans="1:4" x14ac:dyDescent="0.25">
      <c r="A645" s="8" t="s">
        <v>744</v>
      </c>
      <c r="B645" s="9">
        <v>158</v>
      </c>
      <c r="C645" s="10">
        <v>9.9132195719999991</v>
      </c>
      <c r="D645" s="11">
        <v>-0.1152198</v>
      </c>
    </row>
    <row r="646" spans="1:4" x14ac:dyDescent="0.25">
      <c r="A646" s="8" t="s">
        <v>744</v>
      </c>
      <c r="B646" s="9">
        <v>158</v>
      </c>
      <c r="C646" s="10">
        <v>9.7898643090000004</v>
      </c>
      <c r="D646" s="11">
        <v>-0.14813480000000001</v>
      </c>
    </row>
    <row r="647" spans="1:4" x14ac:dyDescent="0.25">
      <c r="A647" s="8" t="s">
        <v>744</v>
      </c>
      <c r="B647" s="9">
        <v>160</v>
      </c>
      <c r="C647" s="10">
        <v>9.5225945719999991</v>
      </c>
      <c r="D647" s="11">
        <v>-0.16133510000000001</v>
      </c>
    </row>
    <row r="648" spans="1:4" x14ac:dyDescent="0.25">
      <c r="A648" s="8" t="s">
        <v>744</v>
      </c>
      <c r="B648" s="9">
        <v>160</v>
      </c>
      <c r="C648" s="10">
        <v>9.648005757</v>
      </c>
      <c r="D648" s="11">
        <v>-0.17539260000000001</v>
      </c>
    </row>
    <row r="649" spans="1:4" x14ac:dyDescent="0.25">
      <c r="A649" s="8" t="s">
        <v>744</v>
      </c>
      <c r="B649" s="9">
        <v>160</v>
      </c>
      <c r="C649" s="10">
        <v>9.6603412829999993</v>
      </c>
      <c r="D649" s="11">
        <v>-0.14110610000000001</v>
      </c>
    </row>
    <row r="650" spans="1:4" x14ac:dyDescent="0.25">
      <c r="A650" s="8" t="s">
        <v>744</v>
      </c>
      <c r="B650" s="9">
        <v>162</v>
      </c>
      <c r="C650" s="10">
        <v>9.6582853620000009</v>
      </c>
      <c r="D650" s="11">
        <v>-0.10630530000000001</v>
      </c>
    </row>
    <row r="651" spans="1:4" x14ac:dyDescent="0.25">
      <c r="A651" s="8" t="s">
        <v>744</v>
      </c>
      <c r="B651" s="9">
        <v>162</v>
      </c>
      <c r="C651" s="10">
        <v>9.7836965459999998</v>
      </c>
      <c r="D651" s="11">
        <v>-7.6818899999999996E-2</v>
      </c>
    </row>
    <row r="652" spans="1:4" x14ac:dyDescent="0.25">
      <c r="A652" s="8" t="s">
        <v>744</v>
      </c>
      <c r="B652" s="9">
        <v>162</v>
      </c>
      <c r="C652" s="10">
        <v>9.7775287829999993</v>
      </c>
      <c r="D652" s="11">
        <v>-9.3619300000000003E-2</v>
      </c>
    </row>
    <row r="653" spans="1:4" x14ac:dyDescent="0.25">
      <c r="A653" s="8" t="s">
        <v>744</v>
      </c>
      <c r="B653" s="9">
        <v>164</v>
      </c>
      <c r="C653" s="10">
        <v>6.4695518090000004</v>
      </c>
      <c r="D653" s="11">
        <v>-0.2059076</v>
      </c>
    </row>
    <row r="654" spans="1:4" x14ac:dyDescent="0.25">
      <c r="A654" s="8" t="s">
        <v>744</v>
      </c>
      <c r="B654" s="9">
        <v>164</v>
      </c>
      <c r="C654" s="10">
        <v>6.3688116780000001</v>
      </c>
      <c r="D654" s="11">
        <v>-0.2141363</v>
      </c>
    </row>
    <row r="655" spans="1:4" x14ac:dyDescent="0.25">
      <c r="A655" s="8" t="s">
        <v>744</v>
      </c>
      <c r="B655" s="9">
        <v>164</v>
      </c>
      <c r="C655" s="10">
        <v>6.523005757</v>
      </c>
      <c r="D655" s="11">
        <v>-0.18893570000000001</v>
      </c>
    </row>
    <row r="656" spans="1:4" x14ac:dyDescent="0.25">
      <c r="A656" s="8" t="s">
        <v>744</v>
      </c>
      <c r="B656" s="9">
        <v>166</v>
      </c>
      <c r="C656" s="10">
        <v>6.6134662830000002</v>
      </c>
      <c r="D656" s="11">
        <v>-7.5790300000000005E-2</v>
      </c>
    </row>
    <row r="657" spans="1:4" x14ac:dyDescent="0.25">
      <c r="A657" s="8" t="s">
        <v>744</v>
      </c>
      <c r="B657" s="9">
        <v>166</v>
      </c>
      <c r="C657" s="10">
        <v>6.5106702299999997</v>
      </c>
      <c r="D657" s="11">
        <v>-9.9276600000000007E-2</v>
      </c>
    </row>
    <row r="658" spans="1:4" x14ac:dyDescent="0.25">
      <c r="A658" s="8" t="s">
        <v>744</v>
      </c>
      <c r="B658" s="9">
        <v>166</v>
      </c>
      <c r="C658" s="10">
        <v>6.6299136509999999</v>
      </c>
      <c r="D658" s="11">
        <v>-0.11419120000000001</v>
      </c>
    </row>
    <row r="659" spans="1:4" x14ac:dyDescent="0.25">
      <c r="A659" s="8" t="s">
        <v>744</v>
      </c>
      <c r="B659" s="9">
        <v>168</v>
      </c>
      <c r="C659" s="10">
        <v>6.514782072</v>
      </c>
      <c r="D659" s="11">
        <v>-0.14110610000000001</v>
      </c>
    </row>
    <row r="660" spans="1:4" x14ac:dyDescent="0.25">
      <c r="A660" s="8" t="s">
        <v>744</v>
      </c>
      <c r="B660" s="9">
        <v>168</v>
      </c>
      <c r="C660" s="10">
        <v>6.4818873359999998</v>
      </c>
      <c r="D660" s="11">
        <v>-0.17179249999999999</v>
      </c>
    </row>
    <row r="661" spans="1:4" x14ac:dyDescent="0.25">
      <c r="A661" s="8" t="s">
        <v>744</v>
      </c>
      <c r="B661" s="9">
        <v>168</v>
      </c>
      <c r="C661" s="10">
        <v>6.6463610199999996</v>
      </c>
      <c r="D661" s="11">
        <v>-0.15739220000000001</v>
      </c>
    </row>
    <row r="662" spans="1:4" x14ac:dyDescent="0.25">
      <c r="A662" s="8" t="s">
        <v>744</v>
      </c>
      <c r="B662" s="9">
        <v>170</v>
      </c>
      <c r="C662" s="10">
        <v>26.75738076</v>
      </c>
      <c r="D662" s="11">
        <v>6.7192793000000002</v>
      </c>
    </row>
    <row r="663" spans="1:4" x14ac:dyDescent="0.25">
      <c r="A663" s="8" t="s">
        <v>744</v>
      </c>
      <c r="B663" s="9">
        <v>170</v>
      </c>
      <c r="C663" s="10">
        <v>26.675143909999999</v>
      </c>
      <c r="D663" s="11">
        <v>6.8478536700000001</v>
      </c>
    </row>
    <row r="664" spans="1:4" x14ac:dyDescent="0.25">
      <c r="A664" s="8" t="s">
        <v>744</v>
      </c>
      <c r="B664" s="9">
        <v>170</v>
      </c>
      <c r="C664" s="10">
        <v>26.572347860000001</v>
      </c>
      <c r="D664" s="11">
        <v>6.7604230999999997</v>
      </c>
    </row>
    <row r="665" spans="1:4" x14ac:dyDescent="0.25">
      <c r="A665" s="8" t="s">
        <v>744</v>
      </c>
      <c r="B665" s="9">
        <v>172</v>
      </c>
      <c r="C665" s="10">
        <v>26.921854440000001</v>
      </c>
      <c r="D665" s="11">
        <v>7.4735822499999998</v>
      </c>
    </row>
    <row r="666" spans="1:4" x14ac:dyDescent="0.25">
      <c r="A666" s="8" t="s">
        <v>744</v>
      </c>
      <c r="B666" s="9">
        <v>172</v>
      </c>
      <c r="C666" s="10">
        <v>27.723663649999999</v>
      </c>
      <c r="D666" s="11">
        <v>7.5112974000000001</v>
      </c>
    </row>
    <row r="667" spans="1:4" x14ac:dyDescent="0.25">
      <c r="A667" s="8" t="s">
        <v>744</v>
      </c>
      <c r="B667" s="9">
        <v>172</v>
      </c>
      <c r="C667" s="10">
        <v>27.10688734</v>
      </c>
      <c r="D667" s="11">
        <v>7.2490056899999997</v>
      </c>
    </row>
    <row r="668" spans="1:4" x14ac:dyDescent="0.25">
      <c r="A668" s="8" t="s">
        <v>744</v>
      </c>
      <c r="B668" s="9">
        <v>174</v>
      </c>
      <c r="C668" s="10">
        <v>26.8396176</v>
      </c>
      <c r="D668" s="11">
        <v>7.5678701200000003</v>
      </c>
    </row>
    <row r="669" spans="1:4" x14ac:dyDescent="0.25">
      <c r="A669" s="8" t="s">
        <v>744</v>
      </c>
      <c r="B669" s="9">
        <v>174</v>
      </c>
      <c r="C669" s="10">
        <v>27.024650489999999</v>
      </c>
      <c r="D669" s="11">
        <v>7.4290098100000002</v>
      </c>
    </row>
    <row r="670" spans="1:4" x14ac:dyDescent="0.25">
      <c r="A670" s="8" t="s">
        <v>744</v>
      </c>
      <c r="B670" s="9">
        <v>174</v>
      </c>
      <c r="C670" s="10">
        <v>27.57974918</v>
      </c>
      <c r="D670" s="11">
        <v>7.4770108999999998</v>
      </c>
    </row>
    <row r="671" spans="1:4" x14ac:dyDescent="0.25">
      <c r="A671" s="8" t="s">
        <v>744</v>
      </c>
      <c r="B671" s="9">
        <v>176</v>
      </c>
      <c r="C671" s="10">
        <v>4.512314967</v>
      </c>
      <c r="D671" s="11">
        <v>-0.42088389999999998</v>
      </c>
    </row>
    <row r="672" spans="1:4" x14ac:dyDescent="0.25">
      <c r="A672" s="8" t="s">
        <v>744</v>
      </c>
      <c r="B672" s="9">
        <v>176</v>
      </c>
      <c r="C672" s="10">
        <v>4.4794202299999997</v>
      </c>
      <c r="D672" s="11">
        <v>-0.42276970000000003</v>
      </c>
    </row>
    <row r="673" spans="1:4" x14ac:dyDescent="0.25">
      <c r="A673" s="8" t="s">
        <v>744</v>
      </c>
      <c r="B673" s="9">
        <v>176</v>
      </c>
      <c r="C673" s="10">
        <v>4.3704564140000004</v>
      </c>
      <c r="D673" s="11">
        <v>-0.43356990000000001</v>
      </c>
    </row>
    <row r="674" spans="1:4" x14ac:dyDescent="0.25">
      <c r="A674" s="8" t="s">
        <v>744</v>
      </c>
      <c r="B674" s="9">
        <v>178</v>
      </c>
      <c r="C674" s="10">
        <v>5.7664268090000004</v>
      </c>
      <c r="D674" s="11">
        <v>-0.38642599999999999</v>
      </c>
    </row>
    <row r="675" spans="1:4" x14ac:dyDescent="0.25">
      <c r="A675" s="8" t="s">
        <v>744</v>
      </c>
      <c r="B675" s="9">
        <v>178</v>
      </c>
      <c r="C675" s="10">
        <v>5.7191406249999996</v>
      </c>
      <c r="D675" s="11">
        <v>-0.38231159999999997</v>
      </c>
    </row>
    <row r="676" spans="1:4" x14ac:dyDescent="0.25">
      <c r="A676" s="8" t="s">
        <v>744</v>
      </c>
      <c r="B676" s="9">
        <v>178</v>
      </c>
      <c r="C676" s="10">
        <v>5.5937294409999998</v>
      </c>
      <c r="D676" s="11">
        <v>-0.37819720000000001</v>
      </c>
    </row>
    <row r="677" spans="1:4" x14ac:dyDescent="0.25">
      <c r="A677" s="8" t="s">
        <v>744</v>
      </c>
      <c r="B677" s="9" t="s">
        <v>0</v>
      </c>
      <c r="C677" s="10">
        <v>24.310834700000001</v>
      </c>
      <c r="D677" s="11">
        <v>23.0259377</v>
      </c>
    </row>
    <row r="678" spans="1:4" x14ac:dyDescent="0.25">
      <c r="A678" s="8" t="s">
        <v>744</v>
      </c>
      <c r="B678" s="9" t="s">
        <v>0</v>
      </c>
      <c r="C678" s="10">
        <v>24.166920229999999</v>
      </c>
      <c r="D678" s="11">
        <v>22.477353799999999</v>
      </c>
    </row>
    <row r="679" spans="1:4" x14ac:dyDescent="0.25">
      <c r="A679" s="8" t="s">
        <v>744</v>
      </c>
      <c r="B679" s="9" t="s">
        <v>0</v>
      </c>
      <c r="C679" s="10">
        <v>24.783696549999998</v>
      </c>
      <c r="D679" s="11">
        <v>22.683072800000001</v>
      </c>
    </row>
    <row r="680" spans="1:4" x14ac:dyDescent="0.25">
      <c r="A680" s="8" t="s">
        <v>744</v>
      </c>
      <c r="B680" s="9" t="s">
        <v>136</v>
      </c>
      <c r="C680" s="10">
        <v>1.087356086</v>
      </c>
      <c r="D680" s="11">
        <v>-0.95746759999999997</v>
      </c>
    </row>
    <row r="681" spans="1:4" x14ac:dyDescent="0.25">
      <c r="A681" s="8" t="s">
        <v>744</v>
      </c>
      <c r="B681" s="9" t="s">
        <v>136</v>
      </c>
      <c r="C681" s="10">
        <v>1.085094572</v>
      </c>
      <c r="D681" s="11">
        <v>-0.95746759999999997</v>
      </c>
    </row>
    <row r="682" spans="1:4" x14ac:dyDescent="0.25">
      <c r="A682" s="8" t="s">
        <v>744</v>
      </c>
      <c r="B682" s="9" t="s">
        <v>136</v>
      </c>
      <c r="C682" s="10">
        <v>1.0966077299999999</v>
      </c>
      <c r="D682" s="11">
        <v>-0.95746759999999997</v>
      </c>
    </row>
    <row r="683" spans="1:4" x14ac:dyDescent="0.25">
      <c r="A683" s="8" t="s">
        <v>745</v>
      </c>
      <c r="B683" s="9" t="s">
        <v>0</v>
      </c>
      <c r="C683" s="10">
        <v>100.00383158073993</v>
      </c>
      <c r="D683" s="10">
        <v>98.923110058152062</v>
      </c>
    </row>
    <row r="684" spans="1:4" x14ac:dyDescent="0.25">
      <c r="A684" s="8" t="s">
        <v>745</v>
      </c>
      <c r="B684" s="9" t="s">
        <v>0</v>
      </c>
      <c r="C684" s="10">
        <v>96.44897611648004</v>
      </c>
      <c r="D684" s="10">
        <v>103.00452293775577</v>
      </c>
    </row>
    <row r="685" spans="1:4" x14ac:dyDescent="0.25">
      <c r="A685" s="8" t="s">
        <v>745</v>
      </c>
      <c r="B685" s="9" t="s">
        <v>0</v>
      </c>
      <c r="C685" s="10">
        <v>99.684533185746517</v>
      </c>
      <c r="D685" s="10">
        <v>98.072367004092186</v>
      </c>
    </row>
    <row r="686" spans="1:4" x14ac:dyDescent="0.25">
      <c r="A686" s="8" t="s">
        <v>745</v>
      </c>
      <c r="B686" s="9" t="s">
        <v>136</v>
      </c>
      <c r="C686" s="10">
        <v>1.1273361999233682</v>
      </c>
      <c r="D686" s="10">
        <v>0.10230454447555459</v>
      </c>
    </row>
    <row r="687" spans="1:4" x14ac:dyDescent="0.25">
      <c r="A687" s="8" t="s">
        <v>745</v>
      </c>
      <c r="B687" s="9" t="s">
        <v>136</v>
      </c>
      <c r="C687" s="10">
        <v>1.1303163182766403</v>
      </c>
      <c r="D687" s="10">
        <v>0.10230454447555459</v>
      </c>
    </row>
    <row r="688" spans="1:4" x14ac:dyDescent="0.25">
      <c r="A688" s="8" t="s">
        <v>745</v>
      </c>
      <c r="B688" s="9" t="s">
        <v>136</v>
      </c>
      <c r="C688" s="10">
        <v>1.0868917365575375</v>
      </c>
      <c r="D688" s="10">
        <v>0.10230454447555459</v>
      </c>
    </row>
    <row r="689" spans="1:4" x14ac:dyDescent="0.25">
      <c r="A689" s="8" t="s">
        <v>745</v>
      </c>
      <c r="B689" s="9" t="s">
        <v>136</v>
      </c>
      <c r="C689" s="10">
        <v>4.8486525607731279</v>
      </c>
      <c r="D689" s="10">
        <v>0.51819944001723028</v>
      </c>
    </row>
    <row r="690" spans="1:4" x14ac:dyDescent="0.25">
      <c r="A690" s="8" t="s">
        <v>745</v>
      </c>
      <c r="B690" s="9" t="s">
        <v>136</v>
      </c>
      <c r="C690" s="10">
        <v>4.7251905147090127</v>
      </c>
      <c r="D690" s="10">
        <v>0.45509368942494077</v>
      </c>
    </row>
    <row r="691" spans="1:4" x14ac:dyDescent="0.25">
      <c r="A691" s="8" t="s">
        <v>745</v>
      </c>
      <c r="B691" s="9" t="s">
        <v>136</v>
      </c>
      <c r="C691" s="10">
        <v>4.829494657073524</v>
      </c>
      <c r="D691" s="10">
        <v>0.48567736377342235</v>
      </c>
    </row>
    <row r="692" spans="1:4" x14ac:dyDescent="0.25">
      <c r="A692" s="8" t="s">
        <v>745</v>
      </c>
      <c r="B692" s="9" t="s">
        <v>137</v>
      </c>
      <c r="C692" s="10">
        <v>4.0653071650559838</v>
      </c>
      <c r="D692" s="10">
        <v>0.3635580443678656</v>
      </c>
    </row>
    <row r="693" spans="1:4" x14ac:dyDescent="0.25">
      <c r="A693" s="8" t="s">
        <v>745</v>
      </c>
      <c r="B693" s="9" t="s">
        <v>137</v>
      </c>
      <c r="C693" s="10">
        <v>3.9375878070586237</v>
      </c>
      <c r="D693" s="10">
        <v>0.39091104889080336</v>
      </c>
    </row>
    <row r="694" spans="1:4" x14ac:dyDescent="0.25">
      <c r="A694" s="8" t="s">
        <v>745</v>
      </c>
      <c r="B694" s="9" t="s">
        <v>137</v>
      </c>
      <c r="C694" s="10">
        <v>3.9610030226914725</v>
      </c>
      <c r="D694" s="10">
        <v>0.38057290544906308</v>
      </c>
    </row>
    <row r="695" spans="1:4" x14ac:dyDescent="0.25">
      <c r="A695" s="8" t="s">
        <v>745</v>
      </c>
      <c r="B695" s="9" t="s">
        <v>138</v>
      </c>
      <c r="C695" s="10">
        <v>3.5267572055004464</v>
      </c>
      <c r="D695" s="10">
        <v>0.36431186732715914</v>
      </c>
    </row>
    <row r="696" spans="1:4" x14ac:dyDescent="0.25">
      <c r="A696" s="8" t="s">
        <v>745</v>
      </c>
      <c r="B696" s="9" t="s">
        <v>138</v>
      </c>
      <c r="C696" s="10">
        <v>3.4948273660011067</v>
      </c>
      <c r="D696" s="10">
        <v>0.37292698686194276</v>
      </c>
    </row>
    <row r="697" spans="1:4" x14ac:dyDescent="0.25">
      <c r="A697" s="8" t="s">
        <v>745</v>
      </c>
      <c r="B697" s="9" t="s">
        <v>138</v>
      </c>
      <c r="C697" s="10">
        <v>3.5799736046660136</v>
      </c>
      <c r="D697" s="10">
        <v>0.36172733146672409</v>
      </c>
    </row>
    <row r="698" spans="1:4" x14ac:dyDescent="0.25">
      <c r="A698" s="8" t="s">
        <v>745</v>
      </c>
      <c r="B698" s="9" t="s">
        <v>139</v>
      </c>
      <c r="C698" s="10">
        <v>3.7311081782962234</v>
      </c>
      <c r="D698" s="10">
        <v>0.48513891880249843</v>
      </c>
    </row>
    <row r="699" spans="1:4" x14ac:dyDescent="0.25">
      <c r="A699" s="8" t="s">
        <v>745</v>
      </c>
      <c r="B699" s="9" t="s">
        <v>139</v>
      </c>
      <c r="C699" s="10">
        <v>3.7353654902294688</v>
      </c>
      <c r="D699" s="10">
        <v>0.50441524876157651</v>
      </c>
    </row>
    <row r="700" spans="1:4" x14ac:dyDescent="0.25">
      <c r="A700" s="8" t="s">
        <v>745</v>
      </c>
      <c r="B700" s="9" t="s">
        <v>139</v>
      </c>
      <c r="C700" s="10">
        <v>3.7949678572949037</v>
      </c>
      <c r="D700" s="10">
        <v>0.48901572259315101</v>
      </c>
    </row>
    <row r="701" spans="1:4" x14ac:dyDescent="0.25">
      <c r="A701" s="8" t="s">
        <v>745</v>
      </c>
      <c r="B701" s="9" t="s">
        <v>140</v>
      </c>
      <c r="C701" s="10">
        <v>3.7523947379624505</v>
      </c>
      <c r="D701" s="10">
        <v>0.42698686194270946</v>
      </c>
    </row>
    <row r="702" spans="1:4" x14ac:dyDescent="0.25">
      <c r="A702" s="8" t="s">
        <v>745</v>
      </c>
      <c r="B702" s="9" t="s">
        <v>140</v>
      </c>
      <c r="C702" s="10">
        <v>3.6927923708970156</v>
      </c>
      <c r="D702" s="10">
        <v>0.41718716347189322</v>
      </c>
    </row>
    <row r="703" spans="1:4" x14ac:dyDescent="0.25">
      <c r="A703" s="8" t="s">
        <v>745</v>
      </c>
      <c r="B703" s="9" t="s">
        <v>140</v>
      </c>
      <c r="C703" s="10">
        <v>3.6417046276980716</v>
      </c>
      <c r="D703" s="10">
        <v>0.41869480939048026</v>
      </c>
    </row>
    <row r="704" spans="1:4" x14ac:dyDescent="0.25">
      <c r="A704" s="8" t="s">
        <v>745</v>
      </c>
      <c r="B704" s="9" t="s">
        <v>141</v>
      </c>
      <c r="C704" s="10">
        <v>3.6544765634978074</v>
      </c>
      <c r="D704" s="10">
        <v>0.45003230669825545</v>
      </c>
    </row>
    <row r="705" spans="1:4" x14ac:dyDescent="0.25">
      <c r="A705" s="8" t="s">
        <v>745</v>
      </c>
      <c r="B705" s="9" t="s">
        <v>141</v>
      </c>
      <c r="C705" s="10">
        <v>3.6438332836646938</v>
      </c>
      <c r="D705" s="10">
        <v>0.43463278052982984</v>
      </c>
    </row>
    <row r="706" spans="1:4" x14ac:dyDescent="0.25">
      <c r="A706" s="8" t="s">
        <v>745</v>
      </c>
      <c r="B706" s="9" t="s">
        <v>141</v>
      </c>
      <c r="C706" s="10">
        <v>3.7353654902294688</v>
      </c>
      <c r="D706" s="10">
        <v>0.4447555459832005</v>
      </c>
    </row>
    <row r="707" spans="1:4" x14ac:dyDescent="0.25">
      <c r="A707" s="8" t="s">
        <v>745</v>
      </c>
      <c r="B707" s="9" t="s">
        <v>142</v>
      </c>
      <c r="C707" s="10">
        <v>3.6757631231640344</v>
      </c>
      <c r="D707" s="10">
        <v>0.2861296575489985</v>
      </c>
    </row>
    <row r="708" spans="1:4" x14ac:dyDescent="0.25">
      <c r="A708" s="8" t="s">
        <v>745</v>
      </c>
      <c r="B708" s="9" t="s">
        <v>142</v>
      </c>
      <c r="C708" s="10">
        <v>3.6885350589637702</v>
      </c>
      <c r="D708" s="10">
        <v>0.27837604996769333</v>
      </c>
    </row>
    <row r="709" spans="1:4" x14ac:dyDescent="0.25">
      <c r="A709" s="8" t="s">
        <v>745</v>
      </c>
      <c r="B709" s="9" t="s">
        <v>142</v>
      </c>
      <c r="C709" s="10">
        <v>3.650219251564562</v>
      </c>
      <c r="D709" s="10">
        <v>0.261253499892311</v>
      </c>
    </row>
    <row r="710" spans="1:4" x14ac:dyDescent="0.25">
      <c r="A710" s="8" t="s">
        <v>745</v>
      </c>
      <c r="B710" s="9" t="s">
        <v>143</v>
      </c>
      <c r="C710" s="10">
        <v>3.554429733066542</v>
      </c>
      <c r="D710" s="10">
        <v>0.28699116950247688</v>
      </c>
    </row>
    <row r="711" spans="1:4" x14ac:dyDescent="0.25">
      <c r="A711" s="8" t="s">
        <v>745</v>
      </c>
      <c r="B711" s="9" t="s">
        <v>143</v>
      </c>
      <c r="C711" s="10">
        <v>3.539529141300183</v>
      </c>
      <c r="D711" s="10">
        <v>0.26771483954339864</v>
      </c>
    </row>
    <row r="712" spans="1:4" x14ac:dyDescent="0.25">
      <c r="A712" s="8" t="s">
        <v>745</v>
      </c>
      <c r="B712" s="9" t="s">
        <v>143</v>
      </c>
      <c r="C712" s="10">
        <v>3.6289326918983349</v>
      </c>
      <c r="D712" s="10">
        <v>0.23153133749730778</v>
      </c>
    </row>
    <row r="713" spans="1:4" x14ac:dyDescent="0.25">
      <c r="A713" s="8" t="s">
        <v>745</v>
      </c>
      <c r="B713" s="9" t="s">
        <v>144</v>
      </c>
      <c r="C713" s="10">
        <v>3.371365319936992</v>
      </c>
      <c r="D713" s="10">
        <v>0.27234546629334483</v>
      </c>
    </row>
    <row r="714" spans="1:4" x14ac:dyDescent="0.25">
      <c r="A714" s="8" t="s">
        <v>745</v>
      </c>
      <c r="B714" s="9" t="s">
        <v>144</v>
      </c>
      <c r="C714" s="10">
        <v>3.3032483290050663</v>
      </c>
      <c r="D714" s="10">
        <v>0.27299160025845359</v>
      </c>
    </row>
    <row r="715" spans="1:4" x14ac:dyDescent="0.25">
      <c r="A715" s="8" t="s">
        <v>745</v>
      </c>
      <c r="B715" s="9" t="s">
        <v>144</v>
      </c>
      <c r="C715" s="10">
        <v>3.2968623611051981</v>
      </c>
      <c r="D715" s="10">
        <v>0.2574843850958432</v>
      </c>
    </row>
    <row r="716" spans="1:4" x14ac:dyDescent="0.25">
      <c r="A716" s="8" t="s">
        <v>745</v>
      </c>
      <c r="B716" s="9" t="s">
        <v>145</v>
      </c>
      <c r="C716" s="10">
        <v>3.3862659117033509</v>
      </c>
      <c r="D716" s="10">
        <v>0.55481369804006031</v>
      </c>
    </row>
    <row r="717" spans="1:4" x14ac:dyDescent="0.25">
      <c r="A717" s="8" t="s">
        <v>745</v>
      </c>
      <c r="B717" s="9" t="s">
        <v>145</v>
      </c>
      <c r="C717" s="10">
        <v>3.3543360722040108</v>
      </c>
      <c r="D717" s="10">
        <v>0.55115227223777741</v>
      </c>
    </row>
    <row r="718" spans="1:4" x14ac:dyDescent="0.25">
      <c r="A718" s="8" t="s">
        <v>745</v>
      </c>
      <c r="B718" s="9" t="s">
        <v>145</v>
      </c>
      <c r="C718" s="10">
        <v>3.4437396228021631</v>
      </c>
      <c r="D718" s="10">
        <v>0.55244454016799494</v>
      </c>
    </row>
    <row r="719" spans="1:4" x14ac:dyDescent="0.25">
      <c r="A719" s="8" t="s">
        <v>745</v>
      </c>
      <c r="B719" s="9" t="s">
        <v>146</v>
      </c>
      <c r="C719" s="10">
        <v>3.330920856571161</v>
      </c>
      <c r="D719" s="10">
        <v>0.47878526814559552</v>
      </c>
    </row>
    <row r="720" spans="1:4" x14ac:dyDescent="0.25">
      <c r="A720" s="8" t="s">
        <v>745</v>
      </c>
      <c r="B720" s="9" t="s">
        <v>146</v>
      </c>
      <c r="C720" s="10">
        <v>3.4096811273362002</v>
      </c>
      <c r="D720" s="10">
        <v>0.48567736377342235</v>
      </c>
    </row>
    <row r="721" spans="1:4" x14ac:dyDescent="0.25">
      <c r="A721" s="8" t="s">
        <v>745</v>
      </c>
      <c r="B721" s="9" t="s">
        <v>146</v>
      </c>
      <c r="C721" s="10">
        <v>3.3734939759036147</v>
      </c>
      <c r="D721" s="10">
        <v>0.47049321559336632</v>
      </c>
    </row>
    <row r="722" spans="1:4" x14ac:dyDescent="0.25">
      <c r="A722" s="8" t="s">
        <v>745</v>
      </c>
      <c r="B722" s="9" t="s">
        <v>147</v>
      </c>
      <c r="C722" s="10">
        <v>3.4075524713695771</v>
      </c>
      <c r="D722" s="10">
        <v>0.48395433986646569</v>
      </c>
    </row>
    <row r="723" spans="1:4" x14ac:dyDescent="0.25">
      <c r="A723" s="8" t="s">
        <v>745</v>
      </c>
      <c r="B723" s="9" t="s">
        <v>147</v>
      </c>
      <c r="C723" s="10">
        <v>3.4820554302013709</v>
      </c>
      <c r="D723" s="10">
        <v>0.47792375619211713</v>
      </c>
    </row>
    <row r="724" spans="1:4" x14ac:dyDescent="0.25">
      <c r="A724" s="8" t="s">
        <v>745</v>
      </c>
      <c r="B724" s="9" t="s">
        <v>147</v>
      </c>
      <c r="C724" s="10">
        <v>3.4820554302013709</v>
      </c>
      <c r="D724" s="10">
        <v>0.50118457893603274</v>
      </c>
    </row>
    <row r="725" spans="1:4" x14ac:dyDescent="0.25">
      <c r="A725" s="8" t="s">
        <v>745</v>
      </c>
      <c r="B725" s="9" t="s">
        <v>148</v>
      </c>
      <c r="C725" s="10">
        <v>2.1033249606198647</v>
      </c>
      <c r="D725" s="10">
        <v>0.37529614473400813</v>
      </c>
    </row>
    <row r="726" spans="1:4" x14ac:dyDescent="0.25">
      <c r="A726" s="8" t="s">
        <v>745</v>
      </c>
      <c r="B726" s="9" t="s">
        <v>148</v>
      </c>
      <c r="C726" s="10">
        <v>2.0750138362637829</v>
      </c>
      <c r="D726" s="10">
        <v>0.38821882403618346</v>
      </c>
    </row>
    <row r="727" spans="1:4" x14ac:dyDescent="0.25">
      <c r="A727" s="8" t="s">
        <v>745</v>
      </c>
      <c r="B727" s="9" t="s">
        <v>148</v>
      </c>
      <c r="C727" s="10">
        <v>2.1033249606198647</v>
      </c>
      <c r="D727" s="10">
        <v>0.35698901572259312</v>
      </c>
    </row>
    <row r="728" spans="1:4" x14ac:dyDescent="0.25">
      <c r="A728" s="8" t="s">
        <v>745</v>
      </c>
      <c r="B728" s="9" t="s">
        <v>149</v>
      </c>
      <c r="C728" s="10">
        <v>1.991357656775512</v>
      </c>
      <c r="D728" s="10">
        <v>0.30519060951970711</v>
      </c>
    </row>
    <row r="729" spans="1:4" x14ac:dyDescent="0.25">
      <c r="A729" s="8" t="s">
        <v>745</v>
      </c>
      <c r="B729" s="9" t="s">
        <v>149</v>
      </c>
      <c r="C729" s="10">
        <v>1.9909319255821873</v>
      </c>
      <c r="D729" s="10">
        <v>0.34029722162395004</v>
      </c>
    </row>
    <row r="730" spans="1:4" x14ac:dyDescent="0.25">
      <c r="A730" s="8" t="s">
        <v>745</v>
      </c>
      <c r="B730" s="9" t="s">
        <v>149</v>
      </c>
      <c r="C730" s="10">
        <v>1.9849716888756437</v>
      </c>
      <c r="D730" s="10">
        <v>0.31046737023476201</v>
      </c>
    </row>
    <row r="731" spans="1:4" x14ac:dyDescent="0.25">
      <c r="A731" s="8" t="s">
        <v>745</v>
      </c>
      <c r="B731" s="9" t="s">
        <v>150</v>
      </c>
      <c r="C731" s="10">
        <v>11.592234663033761</v>
      </c>
      <c r="D731" s="10">
        <v>0.75166917940986433</v>
      </c>
    </row>
    <row r="732" spans="1:4" x14ac:dyDescent="0.25">
      <c r="A732" s="8" t="s">
        <v>745</v>
      </c>
      <c r="B732" s="9" t="s">
        <v>150</v>
      </c>
      <c r="C732" s="10">
        <v>11.634807782366215</v>
      </c>
      <c r="D732" s="10">
        <v>0.76857635149687709</v>
      </c>
    </row>
    <row r="733" spans="1:4" x14ac:dyDescent="0.25">
      <c r="A733" s="8" t="s">
        <v>745</v>
      </c>
      <c r="B733" s="9" t="s">
        <v>150</v>
      </c>
      <c r="C733" s="10">
        <v>11.834901443228745</v>
      </c>
      <c r="D733" s="10">
        <v>0.76179194486323509</v>
      </c>
    </row>
    <row r="734" spans="1:4" x14ac:dyDescent="0.25">
      <c r="A734" s="8" t="s">
        <v>745</v>
      </c>
      <c r="B734" s="9" t="s">
        <v>0</v>
      </c>
      <c r="C734" s="10">
        <v>100.30184341606709</v>
      </c>
      <c r="D734" s="10">
        <v>98.707732069782466</v>
      </c>
    </row>
    <row r="735" spans="1:4" x14ac:dyDescent="0.25">
      <c r="A735" s="8" t="s">
        <v>745</v>
      </c>
      <c r="B735" s="9" t="s">
        <v>0</v>
      </c>
      <c r="C735" s="10">
        <v>100.08897781940482</v>
      </c>
      <c r="D735" s="10">
        <v>96.241654102950676</v>
      </c>
    </row>
    <row r="736" spans="1:4" x14ac:dyDescent="0.25">
      <c r="A736" s="8" t="s">
        <v>745</v>
      </c>
      <c r="B736" s="9" t="s">
        <v>0</v>
      </c>
      <c r="C736" s="10">
        <v>103.11166929200903</v>
      </c>
      <c r="D736" s="10">
        <v>98.255438294206328</v>
      </c>
    </row>
    <row r="737" spans="1:4" x14ac:dyDescent="0.25">
      <c r="A737" s="8" t="s">
        <v>745</v>
      </c>
      <c r="B737" s="9" t="s">
        <v>136</v>
      </c>
      <c r="C737" s="10">
        <v>1.1777853463323256</v>
      </c>
      <c r="D737" s="10">
        <v>0.10230454447555459</v>
      </c>
    </row>
    <row r="738" spans="1:4" x14ac:dyDescent="0.25">
      <c r="A738" s="8" t="s">
        <v>745</v>
      </c>
      <c r="B738" s="9" t="s">
        <v>136</v>
      </c>
      <c r="C738" s="10">
        <v>1.1609689641960066</v>
      </c>
      <c r="D738" s="10">
        <v>0.10230454447555459</v>
      </c>
    </row>
    <row r="739" spans="1:4" x14ac:dyDescent="0.25">
      <c r="A739" s="8" t="s">
        <v>745</v>
      </c>
      <c r="B739" s="9" t="s">
        <v>136</v>
      </c>
      <c r="C739" s="10">
        <v>1.156498786666099</v>
      </c>
      <c r="D739" s="10">
        <v>0.10230454447555459</v>
      </c>
    </row>
    <row r="740" spans="1:4" x14ac:dyDescent="0.25">
      <c r="A740" s="8" t="s">
        <v>745</v>
      </c>
      <c r="B740" s="9" t="s">
        <v>151</v>
      </c>
      <c r="C740" s="10">
        <v>11.920047681893651</v>
      </c>
      <c r="D740" s="10">
        <v>0.76125349989231095</v>
      </c>
    </row>
    <row r="741" spans="1:4" x14ac:dyDescent="0.25">
      <c r="A741" s="8" t="s">
        <v>745</v>
      </c>
      <c r="B741" s="9" t="s">
        <v>151</v>
      </c>
      <c r="C741" s="10">
        <v>12.073310911490486</v>
      </c>
      <c r="D741" s="10">
        <v>0.80045229377557614</v>
      </c>
    </row>
    <row r="742" spans="1:4" x14ac:dyDescent="0.25">
      <c r="A742" s="8" t="s">
        <v>745</v>
      </c>
      <c r="B742" s="9" t="s">
        <v>151</v>
      </c>
      <c r="C742" s="10">
        <v>12.226574141087317</v>
      </c>
      <c r="D742" s="10">
        <v>0.78117596381649801</v>
      </c>
    </row>
    <row r="743" spans="1:4" x14ac:dyDescent="0.25">
      <c r="A743" s="8" t="s">
        <v>745</v>
      </c>
      <c r="B743" s="9" t="s">
        <v>152</v>
      </c>
      <c r="C743" s="10">
        <v>11.598620630933629</v>
      </c>
      <c r="D743" s="10">
        <v>0.83362050398449272</v>
      </c>
    </row>
    <row r="744" spans="1:4" x14ac:dyDescent="0.25">
      <c r="A744" s="8" t="s">
        <v>745</v>
      </c>
      <c r="B744" s="9" t="s">
        <v>152</v>
      </c>
      <c r="C744" s="10">
        <v>11.977521392992465</v>
      </c>
      <c r="D744" s="10">
        <v>0.89511091966401035</v>
      </c>
    </row>
    <row r="745" spans="1:4" x14ac:dyDescent="0.25">
      <c r="A745" s="8" t="s">
        <v>745</v>
      </c>
      <c r="B745" s="9" t="s">
        <v>152</v>
      </c>
      <c r="C745" s="10">
        <v>11.696538805398271</v>
      </c>
      <c r="D745" s="10">
        <v>0.86765022614688769</v>
      </c>
    </row>
    <row r="746" spans="1:4" x14ac:dyDescent="0.25">
      <c r="A746" s="8" t="s">
        <v>745</v>
      </c>
      <c r="B746" s="9" t="s">
        <v>153</v>
      </c>
      <c r="C746" s="10">
        <v>11.553918855634553</v>
      </c>
      <c r="D746" s="10">
        <v>0.86334266637949608</v>
      </c>
    </row>
    <row r="747" spans="1:4" x14ac:dyDescent="0.25">
      <c r="A747" s="8" t="s">
        <v>745</v>
      </c>
      <c r="B747" s="9" t="s">
        <v>153</v>
      </c>
      <c r="C747" s="10">
        <v>11.54327557580144</v>
      </c>
      <c r="D747" s="10">
        <v>0.85429679086797328</v>
      </c>
    </row>
    <row r="748" spans="1:4" x14ac:dyDescent="0.25">
      <c r="A748" s="8" t="s">
        <v>745</v>
      </c>
      <c r="B748" s="9" t="s">
        <v>153</v>
      </c>
      <c r="C748" s="10">
        <v>11.890246498360934</v>
      </c>
      <c r="D748" s="10">
        <v>0.83620503984492778</v>
      </c>
    </row>
    <row r="749" spans="1:4" x14ac:dyDescent="0.25">
      <c r="A749" s="8" t="s">
        <v>745</v>
      </c>
      <c r="B749" s="9" t="s">
        <v>154</v>
      </c>
      <c r="C749" s="10">
        <v>4.7933075056409384</v>
      </c>
      <c r="D749" s="10">
        <v>0.42774068490200301</v>
      </c>
    </row>
    <row r="750" spans="1:4" x14ac:dyDescent="0.25">
      <c r="A750" s="8" t="s">
        <v>745</v>
      </c>
      <c r="B750" s="9" t="s">
        <v>154</v>
      </c>
      <c r="C750" s="10">
        <v>4.7507343863084852</v>
      </c>
      <c r="D750" s="10">
        <v>0.42063321128580661</v>
      </c>
    </row>
    <row r="751" spans="1:4" x14ac:dyDescent="0.25">
      <c r="A751" s="8" t="s">
        <v>745</v>
      </c>
      <c r="B751" s="9" t="s">
        <v>154</v>
      </c>
      <c r="C751" s="10">
        <v>4.869939120439355</v>
      </c>
      <c r="D751" s="10">
        <v>0.46284729700624599</v>
      </c>
    </row>
    <row r="752" spans="1:4" x14ac:dyDescent="0.25">
      <c r="A752" s="8" t="s">
        <v>745</v>
      </c>
      <c r="B752" s="9" t="s">
        <v>155</v>
      </c>
      <c r="C752" s="10">
        <v>4.7230618587423896</v>
      </c>
      <c r="D752" s="10">
        <v>0.43549429248330818</v>
      </c>
    </row>
    <row r="753" spans="1:4" x14ac:dyDescent="0.25">
      <c r="A753" s="8" t="s">
        <v>745</v>
      </c>
      <c r="B753" s="9" t="s">
        <v>155</v>
      </c>
      <c r="C753" s="10">
        <v>4.8571671846396187</v>
      </c>
      <c r="D753" s="10">
        <v>0.45638595735515836</v>
      </c>
    </row>
    <row r="754" spans="1:4" x14ac:dyDescent="0.25">
      <c r="A754" s="8" t="s">
        <v>745</v>
      </c>
      <c r="B754" s="9" t="s">
        <v>155</v>
      </c>
      <c r="C754" s="10">
        <v>4.7975648175741838</v>
      </c>
      <c r="D754" s="10">
        <v>0.43183286668102522</v>
      </c>
    </row>
    <row r="755" spans="1:4" x14ac:dyDescent="0.25">
      <c r="A755" s="8" t="s">
        <v>745</v>
      </c>
      <c r="B755" s="9" t="s">
        <v>156</v>
      </c>
      <c r="C755" s="10">
        <v>4.7656349780748437</v>
      </c>
      <c r="D755" s="10">
        <v>0.45961662718070212</v>
      </c>
    </row>
    <row r="756" spans="1:4" x14ac:dyDescent="0.25">
      <c r="A756" s="8" t="s">
        <v>745</v>
      </c>
      <c r="B756" s="9" t="s">
        <v>156</v>
      </c>
      <c r="C756" s="10">
        <v>4.7337051385755036</v>
      </c>
      <c r="D756" s="10">
        <v>0.46306267499461556</v>
      </c>
    </row>
    <row r="757" spans="1:4" x14ac:dyDescent="0.25">
      <c r="A757" s="8" t="s">
        <v>745</v>
      </c>
      <c r="B757" s="9" t="s">
        <v>156</v>
      </c>
      <c r="C757" s="10">
        <v>4.869939120439355</v>
      </c>
      <c r="D757" s="10">
        <v>0.5022614688778807</v>
      </c>
    </row>
    <row r="758" spans="1:4" x14ac:dyDescent="0.25">
      <c r="A758" s="8" t="s">
        <v>745</v>
      </c>
      <c r="B758" s="9" t="s">
        <v>157</v>
      </c>
      <c r="C758" s="10">
        <v>2.1818723657882413</v>
      </c>
      <c r="D758" s="10">
        <v>0.44389403402972216</v>
      </c>
    </row>
    <row r="759" spans="1:4" x14ac:dyDescent="0.25">
      <c r="A759" s="8" t="s">
        <v>745</v>
      </c>
      <c r="B759" s="9" t="s">
        <v>157</v>
      </c>
      <c r="C759" s="10">
        <v>2.1761249946783603</v>
      </c>
      <c r="D759" s="10">
        <v>0.41772560844281714</v>
      </c>
    </row>
    <row r="760" spans="1:4" x14ac:dyDescent="0.25">
      <c r="A760" s="8" t="s">
        <v>745</v>
      </c>
      <c r="B760" s="9" t="s">
        <v>157</v>
      </c>
      <c r="C760" s="10">
        <v>2.1946443015879775</v>
      </c>
      <c r="D760" s="10">
        <v>0.44906310575059227</v>
      </c>
    </row>
    <row r="761" spans="1:4" x14ac:dyDescent="0.25">
      <c r="A761" s="8" t="s">
        <v>745</v>
      </c>
      <c r="B761" s="9" t="s">
        <v>158</v>
      </c>
      <c r="C761" s="10">
        <v>2.2150793988675552</v>
      </c>
      <c r="D761" s="10">
        <v>0.44314021107042861</v>
      </c>
    </row>
    <row r="762" spans="1:4" x14ac:dyDescent="0.25">
      <c r="A762" s="8" t="s">
        <v>745</v>
      </c>
      <c r="B762" s="9" t="s">
        <v>158</v>
      </c>
      <c r="C762" s="10">
        <v>2.2025203286644812</v>
      </c>
      <c r="D762" s="10">
        <v>0.3996338574197717</v>
      </c>
    </row>
    <row r="763" spans="1:4" x14ac:dyDescent="0.25">
      <c r="A763" s="8" t="s">
        <v>745</v>
      </c>
      <c r="B763" s="9" t="s">
        <v>158</v>
      </c>
      <c r="C763" s="10">
        <v>2.2103963557409854</v>
      </c>
      <c r="D763" s="10">
        <v>0.39748007753607578</v>
      </c>
    </row>
    <row r="764" spans="1:4" x14ac:dyDescent="0.25">
      <c r="A764" s="8" t="s">
        <v>745</v>
      </c>
      <c r="B764" s="9" t="s">
        <v>159</v>
      </c>
      <c r="C764" s="10">
        <v>2.0967261271233344</v>
      </c>
      <c r="D764" s="10">
        <v>0.42558690501830709</v>
      </c>
    </row>
    <row r="765" spans="1:4" x14ac:dyDescent="0.25">
      <c r="A765" s="8" t="s">
        <v>745</v>
      </c>
      <c r="B765" s="9" t="s">
        <v>159</v>
      </c>
      <c r="C765" s="10">
        <v>2.1048150197965003</v>
      </c>
      <c r="D765" s="10">
        <v>0.44637088089597238</v>
      </c>
    </row>
    <row r="766" spans="1:4" x14ac:dyDescent="0.25">
      <c r="A766" s="8" t="s">
        <v>745</v>
      </c>
      <c r="B766" s="9" t="s">
        <v>159</v>
      </c>
      <c r="C766" s="10">
        <v>2.0905530248201285</v>
      </c>
      <c r="D766" s="10">
        <v>0.45347835451216884</v>
      </c>
    </row>
    <row r="767" spans="1:4" x14ac:dyDescent="0.25">
      <c r="A767" s="8" t="s">
        <v>745</v>
      </c>
      <c r="B767" s="9" t="s">
        <v>160</v>
      </c>
      <c r="C767" s="10">
        <v>2.2197624419941251</v>
      </c>
      <c r="D767" s="10">
        <v>0.37465001076889942</v>
      </c>
    </row>
    <row r="768" spans="1:4" x14ac:dyDescent="0.25">
      <c r="A768" s="8" t="s">
        <v>745</v>
      </c>
      <c r="B768" s="9" t="s">
        <v>160</v>
      </c>
      <c r="C768" s="10">
        <v>2.2189109796074757</v>
      </c>
      <c r="D768" s="10">
        <v>0.35645057075166919</v>
      </c>
    </row>
    <row r="769" spans="1:4" x14ac:dyDescent="0.25">
      <c r="A769" s="8" t="s">
        <v>745</v>
      </c>
      <c r="B769" s="9" t="s">
        <v>160</v>
      </c>
      <c r="C769" s="10">
        <v>2.2761718251096257</v>
      </c>
      <c r="D769" s="10">
        <v>0.33997415464139563</v>
      </c>
    </row>
    <row r="770" spans="1:4" x14ac:dyDescent="0.25">
      <c r="A770" s="8" t="s">
        <v>745</v>
      </c>
      <c r="B770" s="9" t="s">
        <v>161</v>
      </c>
      <c r="C770" s="10">
        <v>2.1212056707394948</v>
      </c>
      <c r="D770" s="10">
        <v>0.35698901572259312</v>
      </c>
    </row>
    <row r="771" spans="1:4" x14ac:dyDescent="0.25">
      <c r="A771" s="8" t="s">
        <v>745</v>
      </c>
      <c r="B771" s="9" t="s">
        <v>161</v>
      </c>
      <c r="C771" s="10">
        <v>2.1378091872791516</v>
      </c>
      <c r="D771" s="10">
        <v>0.33523583889726472</v>
      </c>
    </row>
    <row r="772" spans="1:4" x14ac:dyDescent="0.25">
      <c r="A772" s="8" t="s">
        <v>745</v>
      </c>
      <c r="B772" s="9" t="s">
        <v>161</v>
      </c>
      <c r="C772" s="10">
        <v>2.1424922304057219</v>
      </c>
      <c r="D772" s="10">
        <v>0.3526814559552014</v>
      </c>
    </row>
    <row r="773" spans="1:4" x14ac:dyDescent="0.25">
      <c r="A773" s="8" t="s">
        <v>745</v>
      </c>
      <c r="B773" s="9" t="s">
        <v>162</v>
      </c>
      <c r="C773" s="10">
        <v>3.5246285495338245</v>
      </c>
      <c r="D773" s="10">
        <v>0.39866465647210853</v>
      </c>
    </row>
    <row r="774" spans="1:4" x14ac:dyDescent="0.25">
      <c r="A774" s="8" t="s">
        <v>745</v>
      </c>
      <c r="B774" s="9" t="s">
        <v>162</v>
      </c>
      <c r="C774" s="10">
        <v>3.4501255907020303</v>
      </c>
      <c r="D774" s="10">
        <v>0.39543398664656476</v>
      </c>
    </row>
    <row r="775" spans="1:4" x14ac:dyDescent="0.25">
      <c r="A775" s="8" t="s">
        <v>745</v>
      </c>
      <c r="B775" s="9" t="s">
        <v>162</v>
      </c>
      <c r="C775" s="10">
        <v>3.4543829026352757</v>
      </c>
      <c r="D775" s="10">
        <v>0.35343527891449494</v>
      </c>
    </row>
    <row r="776" spans="1:4" x14ac:dyDescent="0.25">
      <c r="A776" s="8" t="s">
        <v>745</v>
      </c>
      <c r="B776" s="9" t="s">
        <v>163</v>
      </c>
      <c r="C776" s="10">
        <v>4.0333773255566436</v>
      </c>
      <c r="D776" s="10">
        <v>0.40577213008830498</v>
      </c>
    </row>
    <row r="777" spans="1:4" x14ac:dyDescent="0.25">
      <c r="A777" s="8" t="s">
        <v>745</v>
      </c>
      <c r="B777" s="9" t="s">
        <v>163</v>
      </c>
      <c r="C777" s="10">
        <v>3.950359742858359</v>
      </c>
      <c r="D777" s="10">
        <v>0.38563428817574841</v>
      </c>
    </row>
    <row r="778" spans="1:4" x14ac:dyDescent="0.25">
      <c r="A778" s="8" t="s">
        <v>745</v>
      </c>
      <c r="B778" s="9" t="s">
        <v>163</v>
      </c>
      <c r="C778" s="10">
        <v>4.0631785090893615</v>
      </c>
      <c r="D778" s="10">
        <v>0.40178763730346762</v>
      </c>
    </row>
    <row r="779" spans="1:4" x14ac:dyDescent="0.25">
      <c r="A779" s="8" t="s">
        <v>745</v>
      </c>
      <c r="B779" s="9" t="s">
        <v>164</v>
      </c>
      <c r="C779" s="10">
        <v>4.0759504448890969</v>
      </c>
      <c r="D779" s="10">
        <v>0.36301959939694162</v>
      </c>
    </row>
    <row r="780" spans="1:4" x14ac:dyDescent="0.25">
      <c r="A780" s="8" t="s">
        <v>745</v>
      </c>
      <c r="B780" s="9" t="s">
        <v>164</v>
      </c>
      <c r="C780" s="10">
        <v>4.0312486695900205</v>
      </c>
      <c r="D780" s="10">
        <v>0.38035752746069351</v>
      </c>
    </row>
    <row r="781" spans="1:4" x14ac:dyDescent="0.25">
      <c r="A781" s="8" t="s">
        <v>745</v>
      </c>
      <c r="B781" s="9" t="s">
        <v>164</v>
      </c>
      <c r="C781" s="10">
        <v>4.1568393716207588</v>
      </c>
      <c r="D781" s="10">
        <v>0.3740038768037906</v>
      </c>
    </row>
    <row r="782" spans="1:4" x14ac:dyDescent="0.25">
      <c r="A782" s="8" t="s">
        <v>745</v>
      </c>
      <c r="B782" s="9" t="s">
        <v>165</v>
      </c>
      <c r="C782" s="10">
        <v>4.3548043765166682</v>
      </c>
      <c r="D782" s="10">
        <v>0.33114365711824251</v>
      </c>
    </row>
    <row r="783" spans="1:4" x14ac:dyDescent="0.25">
      <c r="A783" s="8" t="s">
        <v>745</v>
      </c>
      <c r="B783" s="9" t="s">
        <v>165</v>
      </c>
      <c r="C783" s="10">
        <v>4.3803482481161398</v>
      </c>
      <c r="D783" s="10">
        <v>0.34266637949601547</v>
      </c>
    </row>
    <row r="784" spans="1:4" x14ac:dyDescent="0.25">
      <c r="A784" s="8" t="s">
        <v>745</v>
      </c>
      <c r="B784" s="9" t="s">
        <v>165</v>
      </c>
      <c r="C784" s="10">
        <v>4.4782664225807824</v>
      </c>
      <c r="D784" s="10">
        <v>0.33965108765884128</v>
      </c>
    </row>
    <row r="785" spans="1:4" x14ac:dyDescent="0.25">
      <c r="A785" s="8" t="s">
        <v>745</v>
      </c>
      <c r="B785" s="9" t="s">
        <v>166</v>
      </c>
      <c r="C785" s="10">
        <v>4.6506875558772185</v>
      </c>
      <c r="D785" s="10">
        <v>0.36334266637949597</v>
      </c>
    </row>
    <row r="786" spans="1:4" x14ac:dyDescent="0.25">
      <c r="A786" s="8" t="s">
        <v>745</v>
      </c>
      <c r="B786" s="9" t="s">
        <v>166</v>
      </c>
      <c r="C786" s="10">
        <v>4.565541317212312</v>
      </c>
      <c r="D786" s="10">
        <v>0.40286452724531552</v>
      </c>
    </row>
    <row r="787" spans="1:4" x14ac:dyDescent="0.25">
      <c r="A787" s="8" t="s">
        <v>745</v>
      </c>
      <c r="B787" s="9" t="s">
        <v>166</v>
      </c>
      <c r="C787" s="10">
        <v>4.5038102941802549</v>
      </c>
      <c r="D787" s="10">
        <v>0.39403402972216245</v>
      </c>
    </row>
    <row r="788" spans="1:4" x14ac:dyDescent="0.25">
      <c r="A788" s="8" t="s">
        <v>745</v>
      </c>
      <c r="B788" s="9" t="s">
        <v>167</v>
      </c>
      <c r="C788" s="10">
        <v>4.2462429222189106</v>
      </c>
      <c r="D788" s="10">
        <v>0.34578936032737456</v>
      </c>
    </row>
    <row r="789" spans="1:4" x14ac:dyDescent="0.25">
      <c r="A789" s="8" t="s">
        <v>745</v>
      </c>
      <c r="B789" s="9" t="s">
        <v>167</v>
      </c>
      <c r="C789" s="10">
        <v>4.3846055600493843</v>
      </c>
      <c r="D789" s="10">
        <v>0.34158948955416757</v>
      </c>
    </row>
    <row r="790" spans="1:4" x14ac:dyDescent="0.25">
      <c r="A790" s="8" t="s">
        <v>745</v>
      </c>
      <c r="B790" s="9" t="s">
        <v>167</v>
      </c>
      <c r="C790" s="10">
        <v>4.3441610966835542</v>
      </c>
      <c r="D790" s="10">
        <v>0.32995907818220976</v>
      </c>
    </row>
    <row r="791" spans="1:4" x14ac:dyDescent="0.25">
      <c r="A791" s="8" t="s">
        <v>745</v>
      </c>
      <c r="B791" s="9" t="s">
        <v>168</v>
      </c>
      <c r="C791" s="10">
        <v>4.5697986291455575</v>
      </c>
      <c r="D791" s="10">
        <v>0.79862158087443458</v>
      </c>
    </row>
    <row r="792" spans="1:4" x14ac:dyDescent="0.25">
      <c r="A792" s="8" t="s">
        <v>745</v>
      </c>
      <c r="B792" s="9" t="s">
        <v>168</v>
      </c>
      <c r="C792" s="10">
        <v>4.6187577163778792</v>
      </c>
      <c r="D792" s="10">
        <v>0.78580659056644409</v>
      </c>
    </row>
    <row r="793" spans="1:4" x14ac:dyDescent="0.25">
      <c r="A793" s="8" t="s">
        <v>745</v>
      </c>
      <c r="B793" s="9" t="s">
        <v>168</v>
      </c>
      <c r="C793" s="10">
        <v>4.5570266933458221</v>
      </c>
      <c r="D793" s="10">
        <v>0.79722162395003238</v>
      </c>
    </row>
    <row r="794" spans="1:4" x14ac:dyDescent="0.25">
      <c r="A794" s="8" t="s">
        <v>745</v>
      </c>
      <c r="B794" s="9" t="s">
        <v>0</v>
      </c>
      <c r="C794" s="10">
        <v>100.91915364638766</v>
      </c>
      <c r="D794" s="10">
        <v>111.67348696963171</v>
      </c>
    </row>
    <row r="795" spans="1:4" x14ac:dyDescent="0.25">
      <c r="A795" s="8" t="s">
        <v>745</v>
      </c>
      <c r="B795" s="9" t="s">
        <v>0</v>
      </c>
      <c r="C795" s="10">
        <v>101.87704883136787</v>
      </c>
      <c r="D795" s="10">
        <v>115.33491277191472</v>
      </c>
    </row>
    <row r="796" spans="1:4" x14ac:dyDescent="0.25">
      <c r="A796" s="8" t="s">
        <v>745</v>
      </c>
      <c r="B796" s="9" t="s">
        <v>0</v>
      </c>
      <c r="C796" s="10">
        <v>101.91962195070033</v>
      </c>
      <c r="D796" s="10">
        <v>110.59659702778376</v>
      </c>
    </row>
    <row r="797" spans="1:4" x14ac:dyDescent="0.25">
      <c r="A797" s="8" t="s">
        <v>745</v>
      </c>
      <c r="B797" s="9" t="s">
        <v>136</v>
      </c>
      <c r="C797" s="10">
        <v>1.0890203925241602</v>
      </c>
      <c r="D797" s="10">
        <v>0.10230454447555459</v>
      </c>
    </row>
    <row r="798" spans="1:4" x14ac:dyDescent="0.25">
      <c r="A798" s="8" t="s">
        <v>745</v>
      </c>
      <c r="B798" s="9" t="s">
        <v>136</v>
      </c>
      <c r="C798" s="10">
        <v>1.1245689471667588</v>
      </c>
      <c r="D798" s="10">
        <v>0.10230454447555459</v>
      </c>
    </row>
    <row r="799" spans="1:4" x14ac:dyDescent="0.25">
      <c r="A799" s="8" t="s">
        <v>745</v>
      </c>
      <c r="B799" s="9" t="s">
        <v>136</v>
      </c>
      <c r="C799" s="10">
        <v>1.0990250755672868</v>
      </c>
      <c r="D799" s="10">
        <v>0.10230454447555459</v>
      </c>
    </row>
    <row r="800" spans="1:4" x14ac:dyDescent="0.25">
      <c r="A800" s="8" t="s">
        <v>745</v>
      </c>
      <c r="B800" s="9" t="s">
        <v>169</v>
      </c>
      <c r="C800" s="10">
        <v>4.2781727617182508</v>
      </c>
      <c r="D800" s="10">
        <v>0.85505061382726688</v>
      </c>
    </row>
    <row r="801" spans="1:4" x14ac:dyDescent="0.25">
      <c r="A801" s="8" t="s">
        <v>745</v>
      </c>
      <c r="B801" s="9" t="s">
        <v>169</v>
      </c>
      <c r="C801" s="10">
        <v>4.3207458810507049</v>
      </c>
      <c r="D801" s="10">
        <v>0.83954339866465644</v>
      </c>
    </row>
    <row r="802" spans="1:4" x14ac:dyDescent="0.25">
      <c r="A802" s="8" t="s">
        <v>745</v>
      </c>
      <c r="B802" s="9" t="s">
        <v>169</v>
      </c>
      <c r="C802" s="10">
        <v>4.1972838349865897</v>
      </c>
      <c r="D802" s="10">
        <v>0.79732931294421705</v>
      </c>
    </row>
    <row r="803" spans="1:4" x14ac:dyDescent="0.25">
      <c r="A803" s="8" t="s">
        <v>745</v>
      </c>
      <c r="B803" s="9" t="s">
        <v>170</v>
      </c>
      <c r="C803" s="10">
        <v>3.7992251692281491</v>
      </c>
      <c r="D803" s="10">
        <v>0.75823820805513675</v>
      </c>
    </row>
    <row r="804" spans="1:4" x14ac:dyDescent="0.25">
      <c r="A804" s="8" t="s">
        <v>745</v>
      </c>
      <c r="B804" s="9" t="s">
        <v>170</v>
      </c>
      <c r="C804" s="10">
        <v>3.7864532334284133</v>
      </c>
      <c r="D804" s="10">
        <v>0.75403833728192993</v>
      </c>
    </row>
    <row r="805" spans="1:4" x14ac:dyDescent="0.25">
      <c r="A805" s="8" t="s">
        <v>745</v>
      </c>
      <c r="B805" s="9" t="s">
        <v>170</v>
      </c>
      <c r="C805" s="10">
        <v>3.8609561922602067</v>
      </c>
      <c r="D805" s="10">
        <v>0.73971570105535212</v>
      </c>
    </row>
    <row r="806" spans="1:4" x14ac:dyDescent="0.25">
      <c r="A806" s="8" t="s">
        <v>745</v>
      </c>
      <c r="B806" s="9" t="s">
        <v>171</v>
      </c>
      <c r="C806" s="10">
        <v>7.9437183362424957</v>
      </c>
      <c r="D806" s="10">
        <v>1.1802713762653458</v>
      </c>
    </row>
    <row r="807" spans="1:4" x14ac:dyDescent="0.25">
      <c r="A807" s="8" t="s">
        <v>745</v>
      </c>
      <c r="B807" s="9" t="s">
        <v>171</v>
      </c>
      <c r="C807" s="10">
        <v>8.0075780152411777</v>
      </c>
      <c r="D807" s="10">
        <v>1.1447340081843635</v>
      </c>
    </row>
    <row r="808" spans="1:4" x14ac:dyDescent="0.25">
      <c r="A808" s="8" t="s">
        <v>745</v>
      </c>
      <c r="B808" s="9" t="s">
        <v>171</v>
      </c>
      <c r="C808" s="10">
        <v>7.9394610243092512</v>
      </c>
      <c r="D808" s="10">
        <v>1.175963816497954</v>
      </c>
    </row>
    <row r="809" spans="1:4" x14ac:dyDescent="0.25">
      <c r="A809" s="8" t="s">
        <v>745</v>
      </c>
      <c r="B809" s="9" t="s">
        <v>172</v>
      </c>
      <c r="C809" s="10">
        <v>8.0480224786070078</v>
      </c>
      <c r="D809" s="10">
        <v>1.0522291621796251</v>
      </c>
    </row>
    <row r="810" spans="1:4" x14ac:dyDescent="0.25">
      <c r="A810" s="8" t="s">
        <v>745</v>
      </c>
      <c r="B810" s="9" t="s">
        <v>172</v>
      </c>
      <c r="C810" s="10">
        <v>7.8990165609434193</v>
      </c>
      <c r="D810" s="10">
        <v>1.0503984492784839</v>
      </c>
    </row>
    <row r="811" spans="1:4" x14ac:dyDescent="0.25">
      <c r="A811" s="8" t="s">
        <v>745</v>
      </c>
      <c r="B811" s="9" t="s">
        <v>172</v>
      </c>
      <c r="C811" s="10">
        <v>8.1480693090382736</v>
      </c>
      <c r="D811" s="10">
        <v>1.0366142580228301</v>
      </c>
    </row>
    <row r="812" spans="1:4" x14ac:dyDescent="0.25">
      <c r="A812" s="8" t="s">
        <v>745</v>
      </c>
      <c r="B812" s="9" t="s">
        <v>173</v>
      </c>
      <c r="C812" s="10">
        <v>8.7206777640597739</v>
      </c>
      <c r="D812" s="10">
        <v>1.2341158733577429</v>
      </c>
    </row>
    <row r="813" spans="1:4" x14ac:dyDescent="0.25">
      <c r="A813" s="8" t="s">
        <v>745</v>
      </c>
      <c r="B813" s="9" t="s">
        <v>173</v>
      </c>
      <c r="C813" s="10">
        <v>8.4375665204989563</v>
      </c>
      <c r="D813" s="10">
        <v>1.2804221408572045</v>
      </c>
    </row>
    <row r="814" spans="1:4" x14ac:dyDescent="0.25">
      <c r="A814" s="8" t="s">
        <v>745</v>
      </c>
      <c r="B814" s="9" t="s">
        <v>173</v>
      </c>
      <c r="C814" s="10">
        <v>8.5333560389969776</v>
      </c>
      <c r="D814" s="10">
        <v>1.2513461124273098</v>
      </c>
    </row>
    <row r="815" spans="1:4" x14ac:dyDescent="0.25">
      <c r="A815" s="8" t="s">
        <v>745</v>
      </c>
      <c r="B815" s="9" t="s">
        <v>174</v>
      </c>
      <c r="C815" s="10">
        <v>6.3344544254757542</v>
      </c>
      <c r="D815" s="10">
        <v>1.0477062244238637</v>
      </c>
    </row>
    <row r="816" spans="1:4" x14ac:dyDescent="0.25">
      <c r="A816" s="8" t="s">
        <v>745</v>
      </c>
      <c r="B816" s="9" t="s">
        <v>174</v>
      </c>
      <c r="C816" s="10">
        <v>6.3216824896760189</v>
      </c>
      <c r="D816" s="10">
        <v>1.0973508507430541</v>
      </c>
    </row>
    <row r="817" spans="1:4" x14ac:dyDescent="0.25">
      <c r="A817" s="8" t="s">
        <v>745</v>
      </c>
      <c r="B817" s="9" t="s">
        <v>174</v>
      </c>
      <c r="C817" s="10">
        <v>6.5196474945719274</v>
      </c>
      <c r="D817" s="10">
        <v>1.0919664010338144</v>
      </c>
    </row>
    <row r="818" spans="1:4" x14ac:dyDescent="0.25">
      <c r="A818" s="8" t="s">
        <v>745</v>
      </c>
      <c r="B818" s="9" t="s">
        <v>175</v>
      </c>
      <c r="C818" s="10">
        <v>6.474945719272851</v>
      </c>
      <c r="D818" s="10">
        <v>1.0604135257376697</v>
      </c>
    </row>
    <row r="819" spans="1:4" x14ac:dyDescent="0.25">
      <c r="A819" s="8" t="s">
        <v>745</v>
      </c>
      <c r="B819" s="9" t="s">
        <v>175</v>
      </c>
      <c r="C819" s="10">
        <v>6.6729107241687595</v>
      </c>
      <c r="D819" s="10">
        <v>0.99149256945940123</v>
      </c>
    </row>
    <row r="820" spans="1:4" x14ac:dyDescent="0.25">
      <c r="A820" s="8" t="s">
        <v>745</v>
      </c>
      <c r="B820" s="9" t="s">
        <v>175</v>
      </c>
      <c r="C820" s="10">
        <v>6.5302907744050405</v>
      </c>
      <c r="D820" s="10">
        <v>0.9940771053198364</v>
      </c>
    </row>
    <row r="821" spans="1:4" x14ac:dyDescent="0.25">
      <c r="A821" s="8" t="s">
        <v>745</v>
      </c>
      <c r="B821" s="9" t="s">
        <v>176</v>
      </c>
      <c r="C821" s="10">
        <v>6.2599514666439617</v>
      </c>
      <c r="D821" s="10">
        <v>1.0790437217316391</v>
      </c>
    </row>
    <row r="822" spans="1:4" x14ac:dyDescent="0.25">
      <c r="A822" s="8" t="s">
        <v>745</v>
      </c>
      <c r="B822" s="9" t="s">
        <v>176</v>
      </c>
      <c r="C822" s="10">
        <v>6.1215888288134872</v>
      </c>
      <c r="D822" s="10">
        <v>1.0368296360111997</v>
      </c>
    </row>
    <row r="823" spans="1:4" x14ac:dyDescent="0.25">
      <c r="A823" s="8" t="s">
        <v>745</v>
      </c>
      <c r="B823" s="9" t="s">
        <v>176</v>
      </c>
      <c r="C823" s="10">
        <v>6.3110392098429049</v>
      </c>
      <c r="D823" s="10">
        <v>1.0511522722377773</v>
      </c>
    </row>
    <row r="824" spans="1:4" x14ac:dyDescent="0.25">
      <c r="A824" s="8" t="s">
        <v>745</v>
      </c>
      <c r="B824" s="9" t="s">
        <v>177</v>
      </c>
      <c r="C824" s="10">
        <v>4.26965813785176</v>
      </c>
      <c r="D824" s="10">
        <v>0.76577643764807235</v>
      </c>
    </row>
    <row r="825" spans="1:4" x14ac:dyDescent="0.25">
      <c r="A825" s="8" t="s">
        <v>745</v>
      </c>
      <c r="B825" s="9" t="s">
        <v>177</v>
      </c>
      <c r="C825" s="10">
        <v>4.2760441057516285</v>
      </c>
      <c r="D825" s="10">
        <v>0.72356235192763307</v>
      </c>
    </row>
    <row r="826" spans="1:4" x14ac:dyDescent="0.25">
      <c r="A826" s="8" t="s">
        <v>745</v>
      </c>
      <c r="B826" s="9" t="s">
        <v>177</v>
      </c>
      <c r="C826" s="10">
        <v>4.1802545872536081</v>
      </c>
      <c r="D826" s="10">
        <v>0.75597673917725594</v>
      </c>
    </row>
    <row r="827" spans="1:4" x14ac:dyDescent="0.25">
      <c r="A827" s="8" t="s">
        <v>745</v>
      </c>
      <c r="B827" s="9" t="s">
        <v>178</v>
      </c>
      <c r="C827" s="10">
        <v>5.0338456298693002</v>
      </c>
      <c r="D827" s="10">
        <v>0.87508076674563862</v>
      </c>
    </row>
    <row r="828" spans="1:4" x14ac:dyDescent="0.25">
      <c r="A828" s="8" t="s">
        <v>745</v>
      </c>
      <c r="B828" s="9" t="s">
        <v>178</v>
      </c>
      <c r="C828" s="10">
        <v>5.0998339648346036</v>
      </c>
      <c r="D828" s="10">
        <v>0.93549429248330829</v>
      </c>
    </row>
    <row r="829" spans="1:4" x14ac:dyDescent="0.25">
      <c r="A829" s="8" t="s">
        <v>745</v>
      </c>
      <c r="B829" s="9" t="s">
        <v>178</v>
      </c>
      <c r="C829" s="10">
        <v>5.0955766529013582</v>
      </c>
      <c r="D829" s="10">
        <v>0.87841912556536716</v>
      </c>
    </row>
    <row r="830" spans="1:4" x14ac:dyDescent="0.25">
      <c r="A830" s="8" t="s">
        <v>745</v>
      </c>
      <c r="B830" s="9" t="s">
        <v>179</v>
      </c>
      <c r="C830" s="10">
        <v>1.6558814764357785</v>
      </c>
      <c r="D830" s="10">
        <v>0.10230454447555459</v>
      </c>
    </row>
    <row r="831" spans="1:4" x14ac:dyDescent="0.25">
      <c r="A831" s="8" t="s">
        <v>745</v>
      </c>
      <c r="B831" s="9" t="s">
        <v>179</v>
      </c>
      <c r="C831" s="10">
        <v>1.6588615947890502</v>
      </c>
      <c r="D831" s="10">
        <v>0.10230454447555459</v>
      </c>
    </row>
    <row r="832" spans="1:4" x14ac:dyDescent="0.25">
      <c r="A832" s="8" t="s">
        <v>745</v>
      </c>
      <c r="B832" s="9" t="s">
        <v>179</v>
      </c>
      <c r="C832" s="10">
        <v>1.6890885095150923</v>
      </c>
      <c r="D832" s="10">
        <v>0.10230454447555459</v>
      </c>
    </row>
    <row r="833" spans="1:4" x14ac:dyDescent="0.25">
      <c r="A833" s="8" t="s">
        <v>745</v>
      </c>
      <c r="B833" s="9" t="s">
        <v>180</v>
      </c>
      <c r="C833" s="10">
        <v>2.1246115202860913</v>
      </c>
      <c r="D833" s="10">
        <v>0.34654318328666811</v>
      </c>
    </row>
    <row r="834" spans="1:4" x14ac:dyDescent="0.25">
      <c r="A834" s="8" t="s">
        <v>745</v>
      </c>
      <c r="B834" s="9" t="s">
        <v>180</v>
      </c>
      <c r="C834" s="10">
        <v>2.1209928051428331</v>
      </c>
      <c r="D834" s="10">
        <v>0.37120396295498598</v>
      </c>
    </row>
    <row r="835" spans="1:4" x14ac:dyDescent="0.25">
      <c r="A835" s="8" t="s">
        <v>745</v>
      </c>
      <c r="B835" s="9" t="s">
        <v>180</v>
      </c>
      <c r="C835" s="10">
        <v>2.1688875643918428</v>
      </c>
      <c r="D835" s="10">
        <v>0.34029722162395004</v>
      </c>
    </row>
    <row r="836" spans="1:4" x14ac:dyDescent="0.25">
      <c r="A836" s="8" t="s">
        <v>745</v>
      </c>
      <c r="B836" s="9" t="s">
        <v>181</v>
      </c>
      <c r="C836" s="10">
        <v>1.7993528885861465</v>
      </c>
      <c r="D836" s="10">
        <v>0.28128365281068274</v>
      </c>
    </row>
    <row r="837" spans="1:4" x14ac:dyDescent="0.25">
      <c r="A837" s="8" t="s">
        <v>745</v>
      </c>
      <c r="B837" s="9" t="s">
        <v>181</v>
      </c>
      <c r="C837" s="10">
        <v>1.8415002767252757</v>
      </c>
      <c r="D837" s="10">
        <v>0.25651518414818009</v>
      </c>
    </row>
    <row r="838" spans="1:4" x14ac:dyDescent="0.25">
      <c r="A838" s="8" t="s">
        <v>745</v>
      </c>
      <c r="B838" s="9" t="s">
        <v>181</v>
      </c>
      <c r="C838" s="10">
        <v>1.8019072757460939</v>
      </c>
      <c r="D838" s="10">
        <v>0.24714624165410295</v>
      </c>
    </row>
    <row r="839" spans="1:4" x14ac:dyDescent="0.25">
      <c r="A839" s="8" t="s">
        <v>745</v>
      </c>
      <c r="B839" s="9" t="s">
        <v>182</v>
      </c>
      <c r="C839" s="10">
        <v>1.943462897526502</v>
      </c>
      <c r="D839" s="10">
        <v>0.28699116950247688</v>
      </c>
    </row>
    <row r="840" spans="1:4" x14ac:dyDescent="0.25">
      <c r="A840" s="8" t="s">
        <v>745</v>
      </c>
      <c r="B840" s="9" t="s">
        <v>182</v>
      </c>
      <c r="C840" s="10">
        <v>1.9402699135765678</v>
      </c>
      <c r="D840" s="10">
        <v>0.26782252853758348</v>
      </c>
    </row>
    <row r="841" spans="1:4" x14ac:dyDescent="0.25">
      <c r="A841" s="8" t="s">
        <v>745</v>
      </c>
      <c r="B841" s="9" t="s">
        <v>182</v>
      </c>
      <c r="C841" s="10">
        <v>1.9485716718463961</v>
      </c>
      <c r="D841" s="10">
        <v>0.27859142795606284</v>
      </c>
    </row>
    <row r="842" spans="1:4" x14ac:dyDescent="0.25">
      <c r="A842" s="8" t="s">
        <v>745</v>
      </c>
      <c r="B842" s="9" t="s">
        <v>183</v>
      </c>
      <c r="C842" s="10">
        <v>1.8148920771424921</v>
      </c>
      <c r="D842" s="10">
        <v>0.31617488692655615</v>
      </c>
    </row>
    <row r="843" spans="1:4" x14ac:dyDescent="0.25">
      <c r="A843" s="8" t="s">
        <v>745</v>
      </c>
      <c r="B843" s="9" t="s">
        <v>183</v>
      </c>
      <c r="C843" s="10">
        <v>1.8223423730256716</v>
      </c>
      <c r="D843" s="10">
        <v>0.31262115011845792</v>
      </c>
    </row>
    <row r="844" spans="1:4" x14ac:dyDescent="0.25">
      <c r="A844" s="8" t="s">
        <v>745</v>
      </c>
      <c r="B844" s="9" t="s">
        <v>183</v>
      </c>
      <c r="C844" s="10">
        <v>1.801055813359445</v>
      </c>
      <c r="D844" s="10">
        <v>0.28742192547921602</v>
      </c>
    </row>
    <row r="845" spans="1:4" x14ac:dyDescent="0.25">
      <c r="A845" s="8" t="s">
        <v>745</v>
      </c>
      <c r="B845" s="9" t="s">
        <v>184</v>
      </c>
      <c r="C845" s="10">
        <v>16.59883349653029</v>
      </c>
      <c r="D845" s="10">
        <v>2.2980831359035103</v>
      </c>
    </row>
    <row r="846" spans="1:4" x14ac:dyDescent="0.25">
      <c r="A846" s="8" t="s">
        <v>745</v>
      </c>
      <c r="B846" s="9" t="s">
        <v>184</v>
      </c>
      <c r="C846" s="10">
        <v>16.441312955000214</v>
      </c>
      <c r="D846" s="10">
        <v>2.2851604566013353</v>
      </c>
    </row>
    <row r="847" spans="1:4" x14ac:dyDescent="0.25">
      <c r="A847" s="8" t="s">
        <v>745</v>
      </c>
      <c r="B847" s="9" t="s">
        <v>184</v>
      </c>
      <c r="C847" s="10">
        <v>16.90323129975733</v>
      </c>
      <c r="D847" s="10">
        <v>2.3336205039844926</v>
      </c>
    </row>
    <row r="848" spans="1:4" x14ac:dyDescent="0.25">
      <c r="A848" s="8" t="s">
        <v>745</v>
      </c>
      <c r="B848" s="9" t="s">
        <v>185</v>
      </c>
      <c r="C848" s="10">
        <v>17.105453616586484</v>
      </c>
      <c r="D848" s="10">
        <v>2.1720870127073013</v>
      </c>
    </row>
    <row r="849" spans="1:4" x14ac:dyDescent="0.25">
      <c r="A849" s="8" t="s">
        <v>745</v>
      </c>
      <c r="B849" s="9" t="s">
        <v>185</v>
      </c>
      <c r="C849" s="10">
        <v>16.654178551662479</v>
      </c>
      <c r="D849" s="10">
        <v>2.250699978462201</v>
      </c>
    </row>
    <row r="850" spans="1:4" x14ac:dyDescent="0.25">
      <c r="A850" s="8" t="s">
        <v>745</v>
      </c>
      <c r="B850" s="9" t="s">
        <v>185</v>
      </c>
      <c r="C850" s="10">
        <v>16.681851079228576</v>
      </c>
      <c r="D850" s="10">
        <v>2.2539306482877453</v>
      </c>
    </row>
    <row r="851" spans="1:4" x14ac:dyDescent="0.25">
      <c r="A851" s="8" t="s">
        <v>745</v>
      </c>
      <c r="B851" s="9" t="s">
        <v>186</v>
      </c>
      <c r="C851" s="10">
        <v>18.393290476393204</v>
      </c>
      <c r="D851" s="10">
        <v>2.4100796898556971</v>
      </c>
    </row>
    <row r="852" spans="1:4" x14ac:dyDescent="0.25">
      <c r="A852" s="8" t="s">
        <v>745</v>
      </c>
      <c r="B852" s="9" t="s">
        <v>186</v>
      </c>
      <c r="C852" s="10">
        <v>17.812167397505213</v>
      </c>
      <c r="D852" s="10">
        <v>2.4682317467154857</v>
      </c>
    </row>
    <row r="853" spans="1:4" x14ac:dyDescent="0.25">
      <c r="A853" s="8" t="s">
        <v>745</v>
      </c>
      <c r="B853" s="9" t="s">
        <v>186</v>
      </c>
      <c r="C853" s="10">
        <v>18.337945421261015</v>
      </c>
      <c r="D853" s="10">
        <v>2.3670040921817788</v>
      </c>
    </row>
    <row r="854" spans="1:4" x14ac:dyDescent="0.25">
      <c r="A854" s="8" t="s">
        <v>745</v>
      </c>
      <c r="B854" s="9" t="s">
        <v>187</v>
      </c>
      <c r="C854" s="10">
        <v>9.6977308527395802</v>
      </c>
      <c r="D854" s="10">
        <v>0.58108981262115</v>
      </c>
    </row>
    <row r="855" spans="1:4" x14ac:dyDescent="0.25">
      <c r="A855" s="8" t="s">
        <v>745</v>
      </c>
      <c r="B855" s="9" t="s">
        <v>187</v>
      </c>
      <c r="C855" s="10">
        <v>9.5912980544084459</v>
      </c>
      <c r="D855" s="10">
        <v>0.5691363342666379</v>
      </c>
    </row>
    <row r="856" spans="1:4" x14ac:dyDescent="0.25">
      <c r="A856" s="8" t="s">
        <v>745</v>
      </c>
      <c r="B856" s="9" t="s">
        <v>187</v>
      </c>
      <c r="C856" s="10">
        <v>9.9020818255353564</v>
      </c>
      <c r="D856" s="10">
        <v>0.59325866896403179</v>
      </c>
    </row>
    <row r="857" spans="1:4" x14ac:dyDescent="0.25">
      <c r="A857" s="8" t="s">
        <v>745</v>
      </c>
      <c r="B857" s="9" t="s">
        <v>188</v>
      </c>
      <c r="C857" s="10">
        <v>9.7615905317382605</v>
      </c>
      <c r="D857" s="10">
        <v>0.58033598966185662</v>
      </c>
    </row>
    <row r="858" spans="1:4" x14ac:dyDescent="0.25">
      <c r="A858" s="8" t="s">
        <v>745</v>
      </c>
      <c r="B858" s="9" t="s">
        <v>188</v>
      </c>
      <c r="C858" s="10">
        <v>9.7147601004725619</v>
      </c>
      <c r="D858" s="10">
        <v>0.56256730562136548</v>
      </c>
    </row>
    <row r="859" spans="1:4" x14ac:dyDescent="0.25">
      <c r="A859" s="8" t="s">
        <v>745</v>
      </c>
      <c r="B859" s="9" t="s">
        <v>188</v>
      </c>
      <c r="C859" s="10">
        <v>9.9914853761335092</v>
      </c>
      <c r="D859" s="10">
        <v>0.59142795606289045</v>
      </c>
    </row>
    <row r="860" spans="1:4" x14ac:dyDescent="0.25">
      <c r="A860" s="8" t="s">
        <v>745</v>
      </c>
      <c r="B860" s="9" t="s">
        <v>189</v>
      </c>
      <c r="C860" s="10">
        <v>10.002128655966622</v>
      </c>
      <c r="D860" s="10">
        <v>0.64871850096920103</v>
      </c>
    </row>
    <row r="861" spans="1:4" x14ac:dyDescent="0.25">
      <c r="A861" s="8" t="s">
        <v>745</v>
      </c>
      <c r="B861" s="9" t="s">
        <v>189</v>
      </c>
      <c r="C861" s="10">
        <v>9.8190642428370722</v>
      </c>
      <c r="D861" s="10">
        <v>0.57872065474908463</v>
      </c>
    </row>
    <row r="862" spans="1:4" x14ac:dyDescent="0.25">
      <c r="A862" s="8" t="s">
        <v>745</v>
      </c>
      <c r="B862" s="9" t="s">
        <v>189</v>
      </c>
      <c r="C862" s="10">
        <v>10.170292477329813</v>
      </c>
      <c r="D862" s="10">
        <v>0.61695024768468665</v>
      </c>
    </row>
    <row r="863" spans="1:4" x14ac:dyDescent="0.25">
      <c r="A863" s="8" t="s">
        <v>745</v>
      </c>
      <c r="B863" s="9" t="s">
        <v>190</v>
      </c>
      <c r="C863" s="10">
        <v>5.5958108050576865</v>
      </c>
      <c r="D863" s="10">
        <v>0.93710962739608006</v>
      </c>
    </row>
    <row r="864" spans="1:4" x14ac:dyDescent="0.25">
      <c r="A864" s="8" t="s">
        <v>745</v>
      </c>
      <c r="B864" s="9" t="s">
        <v>190</v>
      </c>
      <c r="C864" s="10">
        <v>5.5979394610243096</v>
      </c>
      <c r="D864" s="10">
        <v>0.94927848373896184</v>
      </c>
    </row>
    <row r="865" spans="1:4" x14ac:dyDescent="0.25">
      <c r="A865" s="8" t="s">
        <v>745</v>
      </c>
      <c r="B865" s="9" t="s">
        <v>190</v>
      </c>
      <c r="C865" s="10">
        <v>5.69372897952233</v>
      </c>
      <c r="D865" s="10">
        <v>0.90867973293129434</v>
      </c>
    </row>
    <row r="866" spans="1:4" x14ac:dyDescent="0.25">
      <c r="A866" s="8" t="s">
        <v>745</v>
      </c>
      <c r="B866" s="9" t="s">
        <v>191</v>
      </c>
      <c r="C866" s="10">
        <v>2.990335901911533</v>
      </c>
      <c r="D866" s="10">
        <v>0.47200086151195353</v>
      </c>
    </row>
    <row r="867" spans="1:4" x14ac:dyDescent="0.25">
      <c r="A867" s="8" t="s">
        <v>745</v>
      </c>
      <c r="B867" s="9" t="s">
        <v>191</v>
      </c>
      <c r="C867" s="10">
        <v>3.0243943973774958</v>
      </c>
      <c r="D867" s="10">
        <v>0.46521645487831148</v>
      </c>
    </row>
    <row r="868" spans="1:4" x14ac:dyDescent="0.25">
      <c r="A868" s="8" t="s">
        <v>745</v>
      </c>
      <c r="B868" s="9" t="s">
        <v>191</v>
      </c>
      <c r="C868" s="10">
        <v>3.0712248286431949</v>
      </c>
      <c r="D868" s="10">
        <v>0.49138488046521639</v>
      </c>
    </row>
    <row r="869" spans="1:4" x14ac:dyDescent="0.25">
      <c r="A869" s="8" t="s">
        <v>745</v>
      </c>
      <c r="B869" s="9" t="s">
        <v>192</v>
      </c>
      <c r="C869" s="10">
        <v>2.9051896632466261</v>
      </c>
      <c r="D869" s="10">
        <v>0.51206116734869689</v>
      </c>
    </row>
    <row r="870" spans="1:4" x14ac:dyDescent="0.25">
      <c r="A870" s="8" t="s">
        <v>745</v>
      </c>
      <c r="B870" s="9" t="s">
        <v>192</v>
      </c>
      <c r="C870" s="10">
        <v>2.8881604155136444</v>
      </c>
      <c r="D870" s="10">
        <v>0.5007538229592936</v>
      </c>
    </row>
    <row r="871" spans="1:4" x14ac:dyDescent="0.25">
      <c r="A871" s="8" t="s">
        <v>745</v>
      </c>
      <c r="B871" s="9" t="s">
        <v>192</v>
      </c>
      <c r="C871" s="10">
        <v>2.9541487504789474</v>
      </c>
      <c r="D871" s="10">
        <v>0.51712255007538233</v>
      </c>
    </row>
    <row r="872" spans="1:4" x14ac:dyDescent="0.25">
      <c r="A872" s="8" t="s">
        <v>745</v>
      </c>
      <c r="B872" s="9" t="s">
        <v>193</v>
      </c>
      <c r="C872" s="10">
        <v>2.9286048788794758</v>
      </c>
      <c r="D872" s="10">
        <v>0.42989446478569893</v>
      </c>
    </row>
    <row r="873" spans="1:4" x14ac:dyDescent="0.25">
      <c r="A873" s="8" t="s">
        <v>745</v>
      </c>
      <c r="B873" s="9" t="s">
        <v>193</v>
      </c>
      <c r="C873" s="10">
        <v>2.9009323513133807</v>
      </c>
      <c r="D873" s="10">
        <v>0.46435494292483315</v>
      </c>
    </row>
    <row r="874" spans="1:4" x14ac:dyDescent="0.25">
      <c r="A874" s="8" t="s">
        <v>745</v>
      </c>
      <c r="B874" s="9" t="s">
        <v>193</v>
      </c>
      <c r="C874" s="10">
        <v>2.9775639661117967</v>
      </c>
      <c r="D874" s="10">
        <v>0.43646349343097135</v>
      </c>
    </row>
    <row r="875" spans="1:4" x14ac:dyDescent="0.25">
      <c r="A875" s="8" t="s">
        <v>745</v>
      </c>
      <c r="B875" s="9" t="s">
        <v>194</v>
      </c>
      <c r="C875" s="10">
        <v>74.140661586274433</v>
      </c>
      <c r="D875" s="10">
        <v>13.278052982985139</v>
      </c>
    </row>
    <row r="876" spans="1:4" x14ac:dyDescent="0.25">
      <c r="A876" s="8" t="s">
        <v>745</v>
      </c>
      <c r="B876" s="9" t="s">
        <v>194</v>
      </c>
      <c r="C876" s="10">
        <v>73.055047043296852</v>
      </c>
      <c r="D876" s="10">
        <v>13.278052982985139</v>
      </c>
    </row>
    <row r="877" spans="1:4" x14ac:dyDescent="0.25">
      <c r="A877" s="8" t="s">
        <v>745</v>
      </c>
      <c r="B877" s="9" t="s">
        <v>194</v>
      </c>
      <c r="C877" s="10">
        <v>71.756566903657017</v>
      </c>
      <c r="D877" s="10">
        <v>13.310359681240577</v>
      </c>
    </row>
    <row r="878" spans="1:4" x14ac:dyDescent="0.25">
      <c r="A878" s="8" t="s">
        <v>745</v>
      </c>
      <c r="B878" s="9" t="s">
        <v>195</v>
      </c>
      <c r="C878" s="10">
        <v>78.653412235514494</v>
      </c>
      <c r="D878" s="10">
        <v>15.571828559121258</v>
      </c>
    </row>
    <row r="879" spans="1:4" x14ac:dyDescent="0.25">
      <c r="A879" s="8" t="s">
        <v>745</v>
      </c>
      <c r="B879" s="9" t="s">
        <v>195</v>
      </c>
      <c r="C879" s="10">
        <v>76.993060581548804</v>
      </c>
      <c r="D879" s="10">
        <v>15.054921387034245</v>
      </c>
    </row>
    <row r="880" spans="1:4" x14ac:dyDescent="0.25">
      <c r="A880" s="8" t="s">
        <v>745</v>
      </c>
      <c r="B880" s="9" t="s">
        <v>195</v>
      </c>
      <c r="C880" s="10">
        <v>78.39797351951978</v>
      </c>
      <c r="D880" s="10">
        <v>14.936463493430971</v>
      </c>
    </row>
    <row r="881" spans="1:4" x14ac:dyDescent="0.25">
      <c r="A881" s="8" t="s">
        <v>745</v>
      </c>
      <c r="B881" s="9" t="s">
        <v>196</v>
      </c>
      <c r="C881" s="10">
        <v>104.62301502831112</v>
      </c>
      <c r="D881" s="10">
        <v>18.167133318974802</v>
      </c>
    </row>
    <row r="882" spans="1:4" x14ac:dyDescent="0.25">
      <c r="A882" s="8" t="s">
        <v>745</v>
      </c>
      <c r="B882" s="9" t="s">
        <v>196</v>
      </c>
      <c r="C882" s="10">
        <v>105.07003278130188</v>
      </c>
      <c r="D882" s="10">
        <v>17.844066336420418</v>
      </c>
    </row>
    <row r="883" spans="1:4" x14ac:dyDescent="0.25">
      <c r="A883" s="8" t="s">
        <v>745</v>
      </c>
      <c r="B883" s="9" t="s">
        <v>196</v>
      </c>
      <c r="C883" s="10">
        <v>108.24173017156967</v>
      </c>
      <c r="D883" s="10">
        <v>17.994830928279129</v>
      </c>
    </row>
    <row r="884" spans="1:4" x14ac:dyDescent="0.25">
      <c r="A884" s="8" t="s">
        <v>745</v>
      </c>
      <c r="B884" s="9" t="s">
        <v>197</v>
      </c>
      <c r="C884" s="10">
        <v>14.829920388266848</v>
      </c>
      <c r="D884" s="10">
        <v>1.2395003230669825</v>
      </c>
    </row>
    <row r="885" spans="1:4" x14ac:dyDescent="0.25">
      <c r="A885" s="8" t="s">
        <v>745</v>
      </c>
      <c r="B885" s="9" t="s">
        <v>197</v>
      </c>
      <c r="C885" s="10">
        <v>14.423347098641917</v>
      </c>
      <c r="D885" s="10">
        <v>1.2621150118457893</v>
      </c>
    </row>
    <row r="886" spans="1:4" x14ac:dyDescent="0.25">
      <c r="A886" s="8" t="s">
        <v>745</v>
      </c>
      <c r="B886" s="9" t="s">
        <v>197</v>
      </c>
      <c r="C886" s="10">
        <v>14.546809144706032</v>
      </c>
      <c r="D886" s="10">
        <v>1.2319620934740469</v>
      </c>
    </row>
    <row r="887" spans="1:4" x14ac:dyDescent="0.25">
      <c r="A887" s="8" t="s">
        <v>745</v>
      </c>
      <c r="B887" s="9" t="s">
        <v>198</v>
      </c>
      <c r="C887" s="10">
        <v>14.470177529907616</v>
      </c>
      <c r="D887" s="10">
        <v>1.0941201809175101</v>
      </c>
    </row>
    <row r="888" spans="1:4" x14ac:dyDescent="0.25">
      <c r="A888" s="8" t="s">
        <v>745</v>
      </c>
      <c r="B888" s="9" t="s">
        <v>198</v>
      </c>
      <c r="C888" s="10">
        <v>14.148750478947594</v>
      </c>
      <c r="D888" s="10">
        <v>1.1576566874865388</v>
      </c>
    </row>
    <row r="889" spans="1:4" x14ac:dyDescent="0.25">
      <c r="A889" s="8" t="s">
        <v>745</v>
      </c>
      <c r="B889" s="9" t="s">
        <v>198</v>
      </c>
      <c r="C889" s="10">
        <v>14.602154199838221</v>
      </c>
      <c r="D889" s="10">
        <v>1.1339651087658842</v>
      </c>
    </row>
    <row r="890" spans="1:4" x14ac:dyDescent="0.25">
      <c r="A890" s="8" t="s">
        <v>745</v>
      </c>
      <c r="B890" s="9" t="s">
        <v>199</v>
      </c>
      <c r="C890" s="10">
        <v>15.085359104261569</v>
      </c>
      <c r="D890" s="10">
        <v>1.2599612319620934</v>
      </c>
    </row>
    <row r="891" spans="1:4" x14ac:dyDescent="0.25">
      <c r="A891" s="8" t="s">
        <v>745</v>
      </c>
      <c r="B891" s="9" t="s">
        <v>199</v>
      </c>
      <c r="C891" s="10">
        <v>14.79373323683426</v>
      </c>
      <c r="D891" s="10">
        <v>1.2610381219039415</v>
      </c>
    </row>
    <row r="892" spans="1:4" x14ac:dyDescent="0.25">
      <c r="A892" s="8" t="s">
        <v>745</v>
      </c>
      <c r="B892" s="9" t="s">
        <v>199</v>
      </c>
      <c r="C892" s="10">
        <v>14.468048873940992</v>
      </c>
      <c r="D892" s="10">
        <v>1.2954986000430757</v>
      </c>
    </row>
    <row r="893" spans="1:4" x14ac:dyDescent="0.25">
      <c r="A893" s="8" t="s">
        <v>745</v>
      </c>
      <c r="B893" s="9" t="s">
        <v>0</v>
      </c>
      <c r="C893" s="10">
        <v>101.60032355570692</v>
      </c>
      <c r="D893" s="10">
        <v>109.51970708593582</v>
      </c>
    </row>
    <row r="894" spans="1:4" x14ac:dyDescent="0.25">
      <c r="A894" s="8" t="s">
        <v>745</v>
      </c>
      <c r="B894" s="9" t="s">
        <v>0</v>
      </c>
      <c r="C894" s="10">
        <v>105.09131934096811</v>
      </c>
      <c r="D894" s="10">
        <v>113.07344389403403</v>
      </c>
    </row>
    <row r="895" spans="1:4" x14ac:dyDescent="0.25">
      <c r="A895" s="8" t="s">
        <v>745</v>
      </c>
      <c r="B895" s="9" t="s">
        <v>0</v>
      </c>
      <c r="C895" s="10">
        <v>103.45225424666866</v>
      </c>
      <c r="D895" s="10">
        <v>109.8427740684902</v>
      </c>
    </row>
    <row r="896" spans="1:4" x14ac:dyDescent="0.25">
      <c r="A896" s="8" t="s">
        <v>745</v>
      </c>
      <c r="B896" s="9" t="s">
        <v>136</v>
      </c>
      <c r="C896" s="10">
        <v>1.1215888288134872</v>
      </c>
      <c r="D896" s="10">
        <v>0.10230454447555459</v>
      </c>
    </row>
    <row r="897" spans="1:4" x14ac:dyDescent="0.25">
      <c r="A897" s="8" t="s">
        <v>745</v>
      </c>
      <c r="B897" s="9" t="s">
        <v>136</v>
      </c>
      <c r="C897" s="10">
        <v>1.0962578228106774</v>
      </c>
      <c r="D897" s="10">
        <v>0.10230454447555459</v>
      </c>
    </row>
    <row r="898" spans="1:4" x14ac:dyDescent="0.25">
      <c r="A898" s="8" t="s">
        <v>745</v>
      </c>
      <c r="B898" s="9" t="s">
        <v>136</v>
      </c>
      <c r="C898" s="10">
        <v>1.1022180595172208</v>
      </c>
      <c r="D898" s="10">
        <v>0.10230454447555459</v>
      </c>
    </row>
    <row r="899" spans="1:4" x14ac:dyDescent="0.25">
      <c r="A899" s="8" t="s">
        <v>746</v>
      </c>
      <c r="B899" s="9" t="s">
        <v>200</v>
      </c>
      <c r="C899" s="10">
        <v>25.441653539954874</v>
      </c>
      <c r="D899" s="10">
        <v>26.225000000000001</v>
      </c>
    </row>
    <row r="900" spans="1:4" x14ac:dyDescent="0.25">
      <c r="A900" s="8" t="s">
        <v>746</v>
      </c>
      <c r="B900" s="9" t="s">
        <v>200</v>
      </c>
      <c r="C900" s="10">
        <v>25.037208906296563</v>
      </c>
      <c r="D900" s="10">
        <v>25.725000000000001</v>
      </c>
    </row>
    <row r="901" spans="1:4" x14ac:dyDescent="0.25">
      <c r="A901" s="8" t="s">
        <v>746</v>
      </c>
      <c r="B901" s="9" t="s">
        <v>200</v>
      </c>
      <c r="C901" s="10">
        <v>25.590659457618457</v>
      </c>
      <c r="D901" s="10">
        <v>26.45</v>
      </c>
    </row>
    <row r="902" spans="1:4" x14ac:dyDescent="0.25">
      <c r="A902" s="8" t="s">
        <v>746</v>
      </c>
      <c r="B902" s="9" t="s">
        <v>136</v>
      </c>
      <c r="C902" s="10">
        <v>0.66237387713397755</v>
      </c>
      <c r="D902" s="10">
        <v>9.0880102040816313E-2</v>
      </c>
    </row>
    <row r="903" spans="1:4" x14ac:dyDescent="0.25">
      <c r="A903" s="8" t="s">
        <v>746</v>
      </c>
      <c r="B903" s="9" t="s">
        <v>136</v>
      </c>
      <c r="C903" s="10">
        <v>0.64889948486525606</v>
      </c>
      <c r="D903" s="10">
        <v>9.0880102040816313E-2</v>
      </c>
    </row>
    <row r="904" spans="1:4" x14ac:dyDescent="0.25">
      <c r="A904" s="8" t="s">
        <v>746</v>
      </c>
      <c r="B904" s="9" t="s">
        <v>136</v>
      </c>
      <c r="C904" s="10">
        <v>0.65447656349780758</v>
      </c>
      <c r="D904" s="10">
        <v>9.0880102040816313E-2</v>
      </c>
    </row>
    <row r="905" spans="1:4" x14ac:dyDescent="0.25">
      <c r="A905" s="8" t="s">
        <v>746</v>
      </c>
      <c r="B905" s="9" t="s">
        <v>201</v>
      </c>
      <c r="C905" s="10">
        <v>4.6830005534505519</v>
      </c>
      <c r="D905" s="10">
        <v>0.39441964285714276</v>
      </c>
    </row>
    <row r="906" spans="1:4" x14ac:dyDescent="0.25">
      <c r="A906" s="8" t="s">
        <v>746</v>
      </c>
      <c r="B906" s="9" t="s">
        <v>201</v>
      </c>
      <c r="C906" s="10">
        <v>4.5872110349525315</v>
      </c>
      <c r="D906" s="10">
        <v>0.38427933673469383</v>
      </c>
    </row>
    <row r="907" spans="1:4" x14ac:dyDescent="0.25">
      <c r="A907" s="8" t="s">
        <v>746</v>
      </c>
      <c r="B907" s="9" t="s">
        <v>201</v>
      </c>
      <c r="C907" s="10">
        <v>4.5723104431861721</v>
      </c>
      <c r="D907" s="10">
        <v>0.38351403061224482</v>
      </c>
    </row>
    <row r="908" spans="1:4" x14ac:dyDescent="0.25">
      <c r="A908" s="8" t="s">
        <v>746</v>
      </c>
      <c r="B908" s="9" t="s">
        <v>202</v>
      </c>
      <c r="C908" s="10">
        <v>5.0448720677764056</v>
      </c>
      <c r="D908" s="10">
        <v>0.43938137755102036</v>
      </c>
    </row>
    <row r="909" spans="1:4" x14ac:dyDescent="0.25">
      <c r="A909" s="8" t="s">
        <v>746</v>
      </c>
      <c r="B909" s="9" t="s">
        <v>202</v>
      </c>
      <c r="C909" s="10">
        <v>5.1172463706415776</v>
      </c>
      <c r="D909" s="10">
        <v>0.43000637755102039</v>
      </c>
    </row>
    <row r="910" spans="1:4" x14ac:dyDescent="0.25">
      <c r="A910" s="8" t="s">
        <v>746</v>
      </c>
      <c r="B910" s="9" t="s">
        <v>202</v>
      </c>
      <c r="C910" s="10">
        <v>5.0831878751756152</v>
      </c>
      <c r="D910" s="10">
        <v>0.42388392857142854</v>
      </c>
    </row>
    <row r="911" spans="1:4" x14ac:dyDescent="0.25">
      <c r="A911" s="8" t="s">
        <v>746</v>
      </c>
      <c r="B911" s="9" t="s">
        <v>203</v>
      </c>
      <c r="C911" s="10">
        <v>5.2300651368725788</v>
      </c>
      <c r="D911" s="10">
        <v>0.49170918367346933</v>
      </c>
    </row>
    <row r="912" spans="1:4" x14ac:dyDescent="0.25">
      <c r="A912" s="8" t="s">
        <v>746</v>
      </c>
      <c r="B912" s="9" t="s">
        <v>203</v>
      </c>
      <c r="C912" s="10">
        <v>5.3577844948699394</v>
      </c>
      <c r="D912" s="10">
        <v>0.5077806122448979</v>
      </c>
    </row>
    <row r="913" spans="1:4" x14ac:dyDescent="0.25">
      <c r="A913" s="8" t="s">
        <v>746</v>
      </c>
      <c r="B913" s="9" t="s">
        <v>203</v>
      </c>
      <c r="C913" s="10">
        <v>5.3386265911703354</v>
      </c>
      <c r="D913" s="10">
        <v>0.50911989795918355</v>
      </c>
    </row>
    <row r="914" spans="1:4" x14ac:dyDescent="0.25">
      <c r="A914" s="8" t="s">
        <v>746</v>
      </c>
      <c r="B914" s="9" t="s">
        <v>204</v>
      </c>
      <c r="C914" s="10">
        <v>4.3679594703903959</v>
      </c>
      <c r="D914" s="10">
        <v>1.2311862244897958</v>
      </c>
    </row>
    <row r="915" spans="1:4" x14ac:dyDescent="0.25">
      <c r="A915" s="8" t="s">
        <v>746</v>
      </c>
      <c r="B915" s="9" t="s">
        <v>204</v>
      </c>
      <c r="C915" s="10">
        <v>4.5105794201541149</v>
      </c>
      <c r="D915" s="10">
        <v>1.2292729591836733</v>
      </c>
    </row>
    <row r="916" spans="1:4" x14ac:dyDescent="0.25">
      <c r="A916" s="8" t="s">
        <v>746</v>
      </c>
      <c r="B916" s="9" t="s">
        <v>204</v>
      </c>
      <c r="C916" s="10">
        <v>4.4658776448550386</v>
      </c>
      <c r="D916" s="10">
        <v>1.2464923469387752</v>
      </c>
    </row>
    <row r="917" spans="1:4" x14ac:dyDescent="0.25">
      <c r="A917" s="8" t="s">
        <v>746</v>
      </c>
      <c r="B917" s="9" t="s">
        <v>205</v>
      </c>
      <c r="C917" s="10">
        <v>4.4445910851888124</v>
      </c>
      <c r="D917" s="10">
        <v>1.2407525510204078</v>
      </c>
    </row>
    <row r="918" spans="1:4" x14ac:dyDescent="0.25">
      <c r="A918" s="8" t="s">
        <v>746</v>
      </c>
      <c r="B918" s="9" t="s">
        <v>205</v>
      </c>
      <c r="C918" s="10">
        <v>4.4360764613223216</v>
      </c>
      <c r="D918" s="10">
        <v>1.1996173469387754</v>
      </c>
    </row>
    <row r="919" spans="1:4" x14ac:dyDescent="0.25">
      <c r="A919" s="8" t="s">
        <v>746</v>
      </c>
      <c r="B919" s="9" t="s">
        <v>205</v>
      </c>
      <c r="C919" s="10">
        <v>4.5212226999872289</v>
      </c>
      <c r="D919" s="10">
        <v>1.2158801020408161</v>
      </c>
    </row>
    <row r="920" spans="1:4" x14ac:dyDescent="0.25">
      <c r="A920" s="8" t="s">
        <v>746</v>
      </c>
      <c r="B920" s="9" t="s">
        <v>206</v>
      </c>
      <c r="C920" s="10">
        <v>4.5574098514198136</v>
      </c>
      <c r="D920" s="10">
        <v>1.1670918367346936</v>
      </c>
    </row>
    <row r="921" spans="1:4" x14ac:dyDescent="0.25">
      <c r="A921" s="8" t="s">
        <v>746</v>
      </c>
      <c r="B921" s="9" t="s">
        <v>206</v>
      </c>
      <c r="C921" s="10">
        <v>4.6574566818510803</v>
      </c>
      <c r="D921" s="10">
        <v>1.1823979591836733</v>
      </c>
    </row>
    <row r="922" spans="1:4" x14ac:dyDescent="0.25">
      <c r="A922" s="8" t="s">
        <v>746</v>
      </c>
      <c r="B922" s="9" t="s">
        <v>206</v>
      </c>
      <c r="C922" s="10">
        <v>4.6638426497509471</v>
      </c>
      <c r="D922" s="10">
        <v>1.1230867346938773</v>
      </c>
    </row>
    <row r="923" spans="1:4" x14ac:dyDescent="0.25">
      <c r="A923" s="8" t="s">
        <v>746</v>
      </c>
      <c r="B923" s="9" t="s">
        <v>207</v>
      </c>
      <c r="C923" s="10">
        <v>4.0805909148963346</v>
      </c>
      <c r="D923" s="10">
        <v>0.63501275510204069</v>
      </c>
    </row>
    <row r="924" spans="1:4" x14ac:dyDescent="0.25">
      <c r="A924" s="8" t="s">
        <v>746</v>
      </c>
      <c r="B924" s="9" t="s">
        <v>207</v>
      </c>
      <c r="C924" s="10">
        <v>4.0763336029630901</v>
      </c>
      <c r="D924" s="10">
        <v>0.60832270408163258</v>
      </c>
    </row>
    <row r="925" spans="1:4" x14ac:dyDescent="0.25">
      <c r="A925" s="8" t="s">
        <v>746</v>
      </c>
      <c r="B925" s="9" t="s">
        <v>207</v>
      </c>
      <c r="C925" s="10">
        <v>4.1359359700285241</v>
      </c>
      <c r="D925" s="10">
        <v>0.59636479591836722</v>
      </c>
    </row>
    <row r="926" spans="1:4" x14ac:dyDescent="0.25">
      <c r="A926" s="8" t="s">
        <v>746</v>
      </c>
      <c r="B926" s="9" t="s">
        <v>208</v>
      </c>
      <c r="C926" s="10">
        <v>4.0720762910298447</v>
      </c>
      <c r="D926" s="10">
        <v>0.72235331632653055</v>
      </c>
    </row>
    <row r="927" spans="1:4" x14ac:dyDescent="0.25">
      <c r="A927" s="8" t="s">
        <v>746</v>
      </c>
      <c r="B927" s="9" t="s">
        <v>208</v>
      </c>
      <c r="C927" s="10">
        <v>4.0465324194303722</v>
      </c>
      <c r="D927" s="10">
        <v>0.68188775510204069</v>
      </c>
    </row>
    <row r="928" spans="1:4" x14ac:dyDescent="0.25">
      <c r="A928" s="8" t="s">
        <v>746</v>
      </c>
      <c r="B928" s="9" t="s">
        <v>208</v>
      </c>
      <c r="C928" s="10">
        <v>4.0358891395972583</v>
      </c>
      <c r="D928" s="10">
        <v>0.67270408163265305</v>
      </c>
    </row>
    <row r="929" spans="1:4" x14ac:dyDescent="0.25">
      <c r="A929" s="8" t="s">
        <v>746</v>
      </c>
      <c r="B929" s="9" t="s">
        <v>209</v>
      </c>
      <c r="C929" s="10">
        <v>4.1465792498616372</v>
      </c>
      <c r="D929" s="10">
        <v>0.65988520408163243</v>
      </c>
    </row>
    <row r="930" spans="1:4" x14ac:dyDescent="0.25">
      <c r="A930" s="8" t="s">
        <v>746</v>
      </c>
      <c r="B930" s="9" t="s">
        <v>209</v>
      </c>
      <c r="C930" s="10">
        <v>4.0933628506960709</v>
      </c>
      <c r="D930" s="10">
        <v>0.67662627551020404</v>
      </c>
    </row>
    <row r="931" spans="1:4" x14ac:dyDescent="0.25">
      <c r="A931" s="8" t="s">
        <v>746</v>
      </c>
      <c r="B931" s="9" t="s">
        <v>209</v>
      </c>
      <c r="C931" s="10">
        <v>4.1380646259951472</v>
      </c>
      <c r="D931" s="10">
        <v>0.67758290816326516</v>
      </c>
    </row>
    <row r="932" spans="1:4" x14ac:dyDescent="0.25">
      <c r="A932" s="8" t="s">
        <v>746</v>
      </c>
      <c r="B932" s="9" t="s">
        <v>210</v>
      </c>
      <c r="C932" s="10">
        <v>4.9192813657456682</v>
      </c>
      <c r="D932" s="10">
        <v>0.5970344387755101</v>
      </c>
    </row>
    <row r="933" spans="1:4" x14ac:dyDescent="0.25">
      <c r="A933" s="8" t="s">
        <v>746</v>
      </c>
      <c r="B933" s="9" t="s">
        <v>210</v>
      </c>
      <c r="C933" s="10">
        <v>5.029971476010048</v>
      </c>
      <c r="D933" s="10">
        <v>0.58306760204081631</v>
      </c>
    </row>
    <row r="934" spans="1:4" x14ac:dyDescent="0.25">
      <c r="A934" s="8" t="s">
        <v>746</v>
      </c>
      <c r="B934" s="9" t="s">
        <v>210</v>
      </c>
      <c r="C934" s="10">
        <v>5.0448720677764056</v>
      </c>
      <c r="D934" s="10">
        <v>0.54987244897959175</v>
      </c>
    </row>
    <row r="935" spans="1:4" x14ac:dyDescent="0.25">
      <c r="A935" s="8" t="s">
        <v>746</v>
      </c>
      <c r="B935" s="9" t="s">
        <v>211</v>
      </c>
      <c r="C935" s="10">
        <v>4.6680999616841925</v>
      </c>
      <c r="D935" s="10">
        <v>0.49639668367346934</v>
      </c>
    </row>
    <row r="936" spans="1:4" x14ac:dyDescent="0.25">
      <c r="A936" s="8" t="s">
        <v>746</v>
      </c>
      <c r="B936" s="9" t="s">
        <v>211</v>
      </c>
      <c r="C936" s="10">
        <v>4.6851292094171741</v>
      </c>
      <c r="D936" s="10">
        <v>0.50558035714285698</v>
      </c>
    </row>
    <row r="937" spans="1:4" x14ac:dyDescent="0.25">
      <c r="A937" s="8" t="s">
        <v>746</v>
      </c>
      <c r="B937" s="9" t="s">
        <v>211</v>
      </c>
      <c r="C937" s="10">
        <v>4.8447784069138748</v>
      </c>
      <c r="D937" s="10">
        <v>0.51438137755102031</v>
      </c>
    </row>
    <row r="938" spans="1:4" x14ac:dyDescent="0.25">
      <c r="A938" s="8" t="s">
        <v>746</v>
      </c>
      <c r="B938" s="9" t="s">
        <v>212</v>
      </c>
      <c r="C938" s="10">
        <v>4.6638426497509471</v>
      </c>
      <c r="D938" s="10">
        <v>0.57560586734693875</v>
      </c>
    </row>
    <row r="939" spans="1:4" x14ac:dyDescent="0.25">
      <c r="A939" s="8" t="s">
        <v>746</v>
      </c>
      <c r="B939" s="9" t="s">
        <v>212</v>
      </c>
      <c r="C939" s="10">
        <v>4.8192345353144024</v>
      </c>
      <c r="D939" s="10">
        <v>0.52940051020408163</v>
      </c>
    </row>
    <row r="940" spans="1:4" x14ac:dyDescent="0.25">
      <c r="A940" s="8" t="s">
        <v>746</v>
      </c>
      <c r="B940" s="9" t="s">
        <v>212</v>
      </c>
      <c r="C940" s="10">
        <v>4.8149772233811579</v>
      </c>
      <c r="D940" s="10">
        <v>0.57417091836734679</v>
      </c>
    </row>
    <row r="941" spans="1:4" x14ac:dyDescent="0.25">
      <c r="A941" s="8" t="s">
        <v>746</v>
      </c>
      <c r="B941" s="9" t="s">
        <v>213</v>
      </c>
      <c r="C941" s="10">
        <v>3.6633743454382905</v>
      </c>
      <c r="D941" s="10">
        <v>0.55676020408163251</v>
      </c>
    </row>
    <row r="942" spans="1:4" x14ac:dyDescent="0.25">
      <c r="A942" s="8" t="s">
        <v>746</v>
      </c>
      <c r="B942" s="9" t="s">
        <v>213</v>
      </c>
      <c r="C942" s="10">
        <v>3.5505555792072885</v>
      </c>
      <c r="D942" s="10">
        <v>0.56403061224489792</v>
      </c>
    </row>
    <row r="943" spans="1:4" x14ac:dyDescent="0.25">
      <c r="A943" s="8" t="s">
        <v>746</v>
      </c>
      <c r="B943" s="9" t="s">
        <v>213</v>
      </c>
      <c r="C943" s="10">
        <v>3.5654561709736474</v>
      </c>
      <c r="D943" s="10">
        <v>0.57771045918367336</v>
      </c>
    </row>
    <row r="944" spans="1:4" x14ac:dyDescent="0.25">
      <c r="A944" s="8" t="s">
        <v>746</v>
      </c>
      <c r="B944" s="9" t="s">
        <v>214</v>
      </c>
      <c r="C944" s="10">
        <v>3.9358423091659924</v>
      </c>
      <c r="D944" s="10">
        <v>0.51524234693877546</v>
      </c>
    </row>
    <row r="945" spans="1:4" x14ac:dyDescent="0.25">
      <c r="A945" s="8" t="s">
        <v>746</v>
      </c>
      <c r="B945" s="9" t="s">
        <v>214</v>
      </c>
      <c r="C945" s="10">
        <v>3.9017838137000305</v>
      </c>
      <c r="D945" s="10">
        <v>0.54748086734693879</v>
      </c>
    </row>
    <row r="946" spans="1:4" x14ac:dyDescent="0.25">
      <c r="A946" s="8" t="s">
        <v>746</v>
      </c>
      <c r="B946" s="9" t="s">
        <v>214</v>
      </c>
      <c r="C946" s="10">
        <v>3.9635148367320876</v>
      </c>
      <c r="D946" s="10">
        <v>0.5245216836734693</v>
      </c>
    </row>
    <row r="947" spans="1:4" x14ac:dyDescent="0.25">
      <c r="A947" s="8" t="s">
        <v>746</v>
      </c>
      <c r="B947" s="9" t="s">
        <v>215</v>
      </c>
      <c r="C947" s="10">
        <v>3.8038656392353869</v>
      </c>
      <c r="D947" s="10">
        <v>0.5089285714285714</v>
      </c>
    </row>
    <row r="948" spans="1:4" x14ac:dyDescent="0.25">
      <c r="A948" s="8" t="s">
        <v>746</v>
      </c>
      <c r="B948" s="9" t="s">
        <v>215</v>
      </c>
      <c r="C948" s="10">
        <v>3.8123802631018777</v>
      </c>
      <c r="D948" s="10">
        <v>0.56221301020408154</v>
      </c>
    </row>
    <row r="949" spans="1:4" x14ac:dyDescent="0.25">
      <c r="A949" s="8" t="s">
        <v>746</v>
      </c>
      <c r="B949" s="9" t="s">
        <v>215</v>
      </c>
      <c r="C949" s="10">
        <v>3.8890118779002938</v>
      </c>
      <c r="D949" s="10">
        <v>0.50864158163265294</v>
      </c>
    </row>
    <row r="950" spans="1:4" x14ac:dyDescent="0.25">
      <c r="A950" s="8" t="s">
        <v>746</v>
      </c>
      <c r="B950" s="9" t="s">
        <v>216</v>
      </c>
      <c r="C950" s="10">
        <v>10.926348503554856</v>
      </c>
      <c r="D950" s="10">
        <v>1.2369260204081629</v>
      </c>
    </row>
    <row r="951" spans="1:4" x14ac:dyDescent="0.25">
      <c r="A951" s="8" t="s">
        <v>746</v>
      </c>
      <c r="B951" s="9" t="s">
        <v>216</v>
      </c>
      <c r="C951" s="10">
        <v>10.834816296990081</v>
      </c>
      <c r="D951" s="10">
        <v>1.2005739795918364</v>
      </c>
    </row>
    <row r="952" spans="1:4" x14ac:dyDescent="0.25">
      <c r="A952" s="8" t="s">
        <v>746</v>
      </c>
      <c r="B952" s="9" t="s">
        <v>216</v>
      </c>
      <c r="C952" s="10">
        <v>11.1370854442505</v>
      </c>
      <c r="D952" s="10">
        <v>1.2024872448979589</v>
      </c>
    </row>
    <row r="953" spans="1:4" x14ac:dyDescent="0.25">
      <c r="A953" s="8" t="s">
        <v>746</v>
      </c>
      <c r="B953" s="9" t="s">
        <v>217</v>
      </c>
      <c r="C953" s="10">
        <v>11.601132444974244</v>
      </c>
      <c r="D953" s="10">
        <v>1.1546556122448979</v>
      </c>
    </row>
    <row r="954" spans="1:4" x14ac:dyDescent="0.25">
      <c r="A954" s="8" t="s">
        <v>746</v>
      </c>
      <c r="B954" s="9" t="s">
        <v>217</v>
      </c>
      <c r="C954" s="10">
        <v>11.424453999744561</v>
      </c>
      <c r="D954" s="10">
        <v>1.1670918367346936</v>
      </c>
    </row>
    <row r="955" spans="1:4" x14ac:dyDescent="0.25">
      <c r="A955" s="8" t="s">
        <v>746</v>
      </c>
      <c r="B955" s="9" t="s">
        <v>217</v>
      </c>
      <c r="C955" s="10">
        <v>11.611775724807357</v>
      </c>
      <c r="D955" s="10">
        <v>1.1871811224489794</v>
      </c>
    </row>
    <row r="956" spans="1:4" x14ac:dyDescent="0.25">
      <c r="A956" s="8" t="s">
        <v>746</v>
      </c>
      <c r="B956" s="9" t="s">
        <v>218</v>
      </c>
      <c r="C956" s="10">
        <v>11.294605985780578</v>
      </c>
      <c r="D956" s="10">
        <v>1.1766581632653059</v>
      </c>
    </row>
    <row r="957" spans="1:4" x14ac:dyDescent="0.25">
      <c r="A957" s="8" t="s">
        <v>746</v>
      </c>
      <c r="B957" s="9" t="s">
        <v>218</v>
      </c>
      <c r="C957" s="10">
        <v>11.188173187449443</v>
      </c>
      <c r="D957" s="10">
        <v>1.1336096938775508</v>
      </c>
    </row>
    <row r="958" spans="1:4" x14ac:dyDescent="0.25">
      <c r="A958" s="8" t="s">
        <v>746</v>
      </c>
      <c r="B958" s="9" t="s">
        <v>218</v>
      </c>
      <c r="C958" s="10">
        <v>11.452126527310655</v>
      </c>
      <c r="D958" s="10">
        <v>1.1211734693877549</v>
      </c>
    </row>
    <row r="959" spans="1:4" x14ac:dyDescent="0.25">
      <c r="A959" s="8" t="s">
        <v>746</v>
      </c>
      <c r="B959" s="9" t="s">
        <v>219</v>
      </c>
      <c r="C959" s="10">
        <v>7.7993528885861467</v>
      </c>
      <c r="D959" s="10">
        <v>0.43804209183673465</v>
      </c>
    </row>
    <row r="960" spans="1:4" x14ac:dyDescent="0.25">
      <c r="A960" s="8" t="s">
        <v>746</v>
      </c>
      <c r="B960" s="9" t="s">
        <v>219</v>
      </c>
      <c r="C960" s="10">
        <v>7.8504406317850899</v>
      </c>
      <c r="D960" s="10">
        <v>0.4346938775510204</v>
      </c>
    </row>
    <row r="961" spans="1:4" x14ac:dyDescent="0.25">
      <c r="A961" s="8" t="s">
        <v>746</v>
      </c>
      <c r="B961" s="9" t="s">
        <v>219</v>
      </c>
      <c r="C961" s="10">
        <v>7.8036102005193912</v>
      </c>
      <c r="D961" s="10">
        <v>0.434406887755102</v>
      </c>
    </row>
    <row r="962" spans="1:4" x14ac:dyDescent="0.25">
      <c r="A962" s="8" t="s">
        <v>746</v>
      </c>
      <c r="B962" s="9" t="s">
        <v>220</v>
      </c>
      <c r="C962" s="10">
        <v>7.7844522968197882</v>
      </c>
      <c r="D962" s="10">
        <v>0.42761479591836732</v>
      </c>
    </row>
    <row r="963" spans="1:4" x14ac:dyDescent="0.25">
      <c r="A963" s="8" t="s">
        <v>746</v>
      </c>
      <c r="B963" s="9" t="s">
        <v>220</v>
      </c>
      <c r="C963" s="10">
        <v>7.8291540721188628</v>
      </c>
      <c r="D963" s="10">
        <v>0.45583545918367341</v>
      </c>
    </row>
    <row r="964" spans="1:4" x14ac:dyDescent="0.25">
      <c r="A964" s="8" t="s">
        <v>746</v>
      </c>
      <c r="B964" s="9" t="s">
        <v>220</v>
      </c>
      <c r="C964" s="10">
        <v>7.9590020860828474</v>
      </c>
      <c r="D964" s="10">
        <v>0.44550382653061221</v>
      </c>
    </row>
    <row r="965" spans="1:4" x14ac:dyDescent="0.25">
      <c r="A965" s="8" t="s">
        <v>746</v>
      </c>
      <c r="B965" s="9" t="s">
        <v>221</v>
      </c>
      <c r="C965" s="10">
        <v>7.6631189067222953</v>
      </c>
      <c r="D965" s="10">
        <v>0.37079081632653055</v>
      </c>
    </row>
    <row r="966" spans="1:4" x14ac:dyDescent="0.25">
      <c r="A966" s="8" t="s">
        <v>746</v>
      </c>
      <c r="B966" s="9" t="s">
        <v>221</v>
      </c>
      <c r="C966" s="10">
        <v>7.6418323470560683</v>
      </c>
      <c r="D966" s="10">
        <v>0.3936543367346938</v>
      </c>
    </row>
    <row r="967" spans="1:4" x14ac:dyDescent="0.25">
      <c r="A967" s="8" t="s">
        <v>746</v>
      </c>
      <c r="B967" s="9" t="s">
        <v>221</v>
      </c>
      <c r="C967" s="10">
        <v>7.5226276129251985</v>
      </c>
      <c r="D967" s="10">
        <v>0.38686224489795912</v>
      </c>
    </row>
    <row r="968" spans="1:4" x14ac:dyDescent="0.25">
      <c r="A968" s="8" t="s">
        <v>746</v>
      </c>
      <c r="B968" s="9" t="s">
        <v>222</v>
      </c>
      <c r="C968" s="10">
        <v>7.863212567584827</v>
      </c>
      <c r="D968" s="10">
        <v>0.76157525510204072</v>
      </c>
    </row>
    <row r="969" spans="1:4" x14ac:dyDescent="0.25">
      <c r="A969" s="8" t="s">
        <v>746</v>
      </c>
      <c r="B969" s="9" t="s">
        <v>222</v>
      </c>
      <c r="C969" s="10">
        <v>7.8185107922857506</v>
      </c>
      <c r="D969" s="10">
        <v>0.72426658163265289</v>
      </c>
    </row>
    <row r="970" spans="1:4" x14ac:dyDescent="0.25">
      <c r="A970" s="8" t="s">
        <v>746</v>
      </c>
      <c r="B970" s="9" t="s">
        <v>222</v>
      </c>
      <c r="C970" s="10">
        <v>8.054791604580867</v>
      </c>
      <c r="D970" s="10">
        <v>0.74952168367346927</v>
      </c>
    </row>
    <row r="971" spans="1:4" x14ac:dyDescent="0.25">
      <c r="A971" s="8" t="s">
        <v>746</v>
      </c>
      <c r="B971" s="9" t="s">
        <v>223</v>
      </c>
      <c r="C971" s="10">
        <v>7.0883817957341728</v>
      </c>
      <c r="D971" s="10">
        <v>0.69088010204081618</v>
      </c>
    </row>
    <row r="972" spans="1:4" x14ac:dyDescent="0.25">
      <c r="A972" s="8" t="s">
        <v>746</v>
      </c>
      <c r="B972" s="9" t="s">
        <v>223</v>
      </c>
      <c r="C972" s="10">
        <v>6.9010600706713783</v>
      </c>
      <c r="D972" s="10">
        <v>0.6997767857142857</v>
      </c>
    </row>
    <row r="973" spans="1:4" x14ac:dyDescent="0.25">
      <c r="A973" s="8" t="s">
        <v>746</v>
      </c>
      <c r="B973" s="9" t="s">
        <v>223</v>
      </c>
      <c r="C973" s="10">
        <v>6.9223466303376044</v>
      </c>
      <c r="D973" s="10">
        <v>0.661798469387755</v>
      </c>
    </row>
    <row r="974" spans="1:4" x14ac:dyDescent="0.25">
      <c r="A974" s="8" t="s">
        <v>746</v>
      </c>
      <c r="B974" s="9" t="s">
        <v>224</v>
      </c>
      <c r="C974" s="10">
        <v>7.6652475626889176</v>
      </c>
      <c r="D974" s="10">
        <v>0.7097257653061223</v>
      </c>
    </row>
    <row r="975" spans="1:4" x14ac:dyDescent="0.25">
      <c r="A975" s="8" t="s">
        <v>746</v>
      </c>
      <c r="B975" s="9" t="s">
        <v>224</v>
      </c>
      <c r="C975" s="10">
        <v>7.8036102005193912</v>
      </c>
      <c r="D975" s="10">
        <v>0.72943239795918358</v>
      </c>
    </row>
    <row r="976" spans="1:4" x14ac:dyDescent="0.25">
      <c r="A976" s="8" t="s">
        <v>746</v>
      </c>
      <c r="B976" s="9" t="s">
        <v>224</v>
      </c>
      <c r="C976" s="10">
        <v>7.7972242326195236</v>
      </c>
      <c r="D976" s="10">
        <v>0.71680484693877533</v>
      </c>
    </row>
    <row r="977" spans="1:4" x14ac:dyDescent="0.25">
      <c r="A977" s="8" t="s">
        <v>746</v>
      </c>
      <c r="B977" s="9" t="s">
        <v>225</v>
      </c>
      <c r="C977" s="10">
        <v>6.6285921069436764</v>
      </c>
      <c r="D977" s="10">
        <v>0.53628826530612239</v>
      </c>
    </row>
    <row r="978" spans="1:4" x14ac:dyDescent="0.25">
      <c r="A978" s="8" t="s">
        <v>746</v>
      </c>
      <c r="B978" s="9" t="s">
        <v>225</v>
      </c>
      <c r="C978" s="10">
        <v>6.5562178040785053</v>
      </c>
      <c r="D978" s="10">
        <v>0.51696428571428565</v>
      </c>
    </row>
    <row r="979" spans="1:4" x14ac:dyDescent="0.25">
      <c r="A979" s="8" t="s">
        <v>746</v>
      </c>
      <c r="B979" s="9" t="s">
        <v>225</v>
      </c>
      <c r="C979" s="10">
        <v>6.7903699604069994</v>
      </c>
      <c r="D979" s="10">
        <v>0.49496173469387744</v>
      </c>
    </row>
    <row r="980" spans="1:4" x14ac:dyDescent="0.25">
      <c r="A980" s="8" t="s">
        <v>746</v>
      </c>
      <c r="B980" s="9" t="s">
        <v>226</v>
      </c>
      <c r="C980" s="10">
        <v>7.1075396994337776</v>
      </c>
      <c r="D980" s="10">
        <v>0.57034438775510199</v>
      </c>
    </row>
    <row r="981" spans="1:4" x14ac:dyDescent="0.25">
      <c r="A981" s="8" t="s">
        <v>746</v>
      </c>
      <c r="B981" s="9" t="s">
        <v>226</v>
      </c>
      <c r="C981" s="10">
        <v>6.9819489974030393</v>
      </c>
      <c r="D981" s="10">
        <v>0.58048469387755097</v>
      </c>
    </row>
    <row r="982" spans="1:4" x14ac:dyDescent="0.25">
      <c r="A982" s="8" t="s">
        <v>746</v>
      </c>
      <c r="B982" s="9" t="s">
        <v>226</v>
      </c>
      <c r="C982" s="10">
        <v>7.1075396994337776</v>
      </c>
      <c r="D982" s="10">
        <v>0.5802933673469387</v>
      </c>
    </row>
    <row r="983" spans="1:4" x14ac:dyDescent="0.25">
      <c r="A983" s="8" t="s">
        <v>746</v>
      </c>
      <c r="B983" s="9" t="s">
        <v>227</v>
      </c>
      <c r="C983" s="10">
        <v>7.2522883051641198</v>
      </c>
      <c r="D983" s="10">
        <v>0.58555484693877546</v>
      </c>
    </row>
    <row r="984" spans="1:4" x14ac:dyDescent="0.25">
      <c r="A984" s="8" t="s">
        <v>746</v>
      </c>
      <c r="B984" s="9" t="s">
        <v>227</v>
      </c>
      <c r="C984" s="10">
        <v>7.4566392779598951</v>
      </c>
      <c r="D984" s="10">
        <v>0.57627551020408163</v>
      </c>
    </row>
    <row r="985" spans="1:4" x14ac:dyDescent="0.25">
      <c r="A985" s="8" t="s">
        <v>746</v>
      </c>
      <c r="B985" s="9" t="s">
        <v>227</v>
      </c>
      <c r="C985" s="10">
        <v>7.394908254927838</v>
      </c>
      <c r="D985" s="10">
        <v>0.55886479591836735</v>
      </c>
    </row>
    <row r="986" spans="1:4" x14ac:dyDescent="0.25">
      <c r="A986" s="8" t="s">
        <v>746</v>
      </c>
      <c r="B986" s="9" t="s">
        <v>228</v>
      </c>
      <c r="C986" s="10">
        <v>3.3994210055770786</v>
      </c>
      <c r="D986" s="10">
        <v>0.32315051020408159</v>
      </c>
    </row>
    <row r="987" spans="1:4" x14ac:dyDescent="0.25">
      <c r="A987" s="8" t="s">
        <v>746</v>
      </c>
      <c r="B987" s="9" t="s">
        <v>228</v>
      </c>
      <c r="C987" s="10">
        <v>3.3845204138107197</v>
      </c>
      <c r="D987" s="10">
        <v>0.36256377551020402</v>
      </c>
    </row>
    <row r="988" spans="1:4" x14ac:dyDescent="0.25">
      <c r="A988" s="8" t="s">
        <v>746</v>
      </c>
      <c r="B988" s="9" t="s">
        <v>228</v>
      </c>
      <c r="C988" s="10">
        <v>3.3355613265783983</v>
      </c>
      <c r="D988" s="10">
        <v>0.33338647959183665</v>
      </c>
    </row>
    <row r="989" spans="1:4" x14ac:dyDescent="0.25">
      <c r="A989" s="8" t="s">
        <v>746</v>
      </c>
      <c r="B989" s="9" t="s">
        <v>229</v>
      </c>
      <c r="C989" s="10">
        <v>3.3674911660777385</v>
      </c>
      <c r="D989" s="10">
        <v>0.38447066326530605</v>
      </c>
    </row>
    <row r="990" spans="1:4" x14ac:dyDescent="0.25">
      <c r="A990" s="8" t="s">
        <v>746</v>
      </c>
      <c r="B990" s="9" t="s">
        <v>229</v>
      </c>
      <c r="C990" s="10">
        <v>3.4356081570096642</v>
      </c>
      <c r="D990" s="10">
        <v>0.41565688775510201</v>
      </c>
    </row>
    <row r="991" spans="1:4" x14ac:dyDescent="0.25">
      <c r="A991" s="8" t="s">
        <v>746</v>
      </c>
      <c r="B991" s="9" t="s">
        <v>229</v>
      </c>
      <c r="C991" s="10">
        <v>3.4313508450764192</v>
      </c>
      <c r="D991" s="10">
        <v>0.40896045918367341</v>
      </c>
    </row>
    <row r="992" spans="1:4" x14ac:dyDescent="0.25">
      <c r="A992" s="8" t="s">
        <v>746</v>
      </c>
      <c r="B992" s="9" t="s">
        <v>230</v>
      </c>
      <c r="C992" s="10">
        <v>3.3738771339776066</v>
      </c>
      <c r="D992" s="10">
        <v>0.36792091836734692</v>
      </c>
    </row>
    <row r="993" spans="1:4" x14ac:dyDescent="0.25">
      <c r="A993" s="8" t="s">
        <v>746</v>
      </c>
      <c r="B993" s="9" t="s">
        <v>230</v>
      </c>
      <c r="C993" s="10">
        <v>3.3355613265783983</v>
      </c>
      <c r="D993" s="10">
        <v>0.37605229591836731</v>
      </c>
    </row>
    <row r="994" spans="1:4" x14ac:dyDescent="0.25">
      <c r="A994" s="8" t="s">
        <v>746</v>
      </c>
      <c r="B994" s="9" t="s">
        <v>230</v>
      </c>
      <c r="C994" s="10">
        <v>3.3909063817105878</v>
      </c>
      <c r="D994" s="10">
        <v>0.35806760204081628</v>
      </c>
    </row>
    <row r="995" spans="1:4" x14ac:dyDescent="0.25">
      <c r="A995" s="8" t="s">
        <v>746</v>
      </c>
      <c r="B995" s="9" t="s">
        <v>231</v>
      </c>
      <c r="C995" s="10">
        <v>6.115586018987611</v>
      </c>
      <c r="D995" s="10">
        <v>0.41087372448979592</v>
      </c>
    </row>
    <row r="996" spans="1:4" x14ac:dyDescent="0.25">
      <c r="A996" s="8" t="s">
        <v>746</v>
      </c>
      <c r="B996" s="9" t="s">
        <v>231</v>
      </c>
      <c r="C996" s="10">
        <v>6.0176678445229683</v>
      </c>
      <c r="D996" s="10">
        <v>0.4146045918367347</v>
      </c>
    </row>
    <row r="997" spans="1:4" x14ac:dyDescent="0.25">
      <c r="A997" s="8" t="s">
        <v>746</v>
      </c>
      <c r="B997" s="9" t="s">
        <v>231</v>
      </c>
      <c r="C997" s="10">
        <v>6.0048959087232321</v>
      </c>
      <c r="D997" s="10">
        <v>0.41651785714285711</v>
      </c>
    </row>
    <row r="998" spans="1:4" x14ac:dyDescent="0.25">
      <c r="A998" s="8" t="s">
        <v>746</v>
      </c>
      <c r="B998" s="9" t="s">
        <v>232</v>
      </c>
      <c r="C998" s="10">
        <v>6.6967090978756021</v>
      </c>
      <c r="D998" s="10">
        <v>0.60507015306122436</v>
      </c>
    </row>
    <row r="999" spans="1:4" x14ac:dyDescent="0.25">
      <c r="A999" s="8" t="s">
        <v>746</v>
      </c>
      <c r="B999" s="9" t="s">
        <v>232</v>
      </c>
      <c r="C999" s="10">
        <v>6.554089148111883</v>
      </c>
      <c r="D999" s="10">
        <v>0.58450255102040816</v>
      </c>
    </row>
    <row r="1000" spans="1:4" x14ac:dyDescent="0.25">
      <c r="A1000" s="8" t="s">
        <v>746</v>
      </c>
      <c r="B1000" s="9" t="s">
        <v>232</v>
      </c>
      <c r="C1000" s="10">
        <v>6.5796330197113546</v>
      </c>
      <c r="D1000" s="10">
        <v>0.5970344387755101</v>
      </c>
    </row>
    <row r="1001" spans="1:4" x14ac:dyDescent="0.25">
      <c r="A1001" s="8" t="s">
        <v>746</v>
      </c>
      <c r="B1001" s="9" t="s">
        <v>233</v>
      </c>
      <c r="C1001" s="10">
        <v>6.7584401209076592</v>
      </c>
      <c r="D1001" s="10">
        <v>0.57254464285714279</v>
      </c>
    </row>
    <row r="1002" spans="1:4" x14ac:dyDescent="0.25">
      <c r="A1002" s="8" t="s">
        <v>746</v>
      </c>
      <c r="B1002" s="9" t="s">
        <v>233</v>
      </c>
      <c r="C1002" s="10">
        <v>6.6839371620758659</v>
      </c>
      <c r="D1002" s="10">
        <v>0.57799744897959171</v>
      </c>
    </row>
    <row r="1003" spans="1:4" x14ac:dyDescent="0.25">
      <c r="A1003" s="8" t="s">
        <v>746</v>
      </c>
      <c r="B1003" s="9" t="s">
        <v>233</v>
      </c>
      <c r="C1003" s="10">
        <v>6.8159138320064701</v>
      </c>
      <c r="D1003" s="10">
        <v>0.54336734693877542</v>
      </c>
    </row>
    <row r="1004" spans="1:4" x14ac:dyDescent="0.25">
      <c r="A1004" s="8" t="s">
        <v>746</v>
      </c>
      <c r="B1004" s="9" t="s">
        <v>200</v>
      </c>
      <c r="C1004" s="10">
        <v>24.717910511303163</v>
      </c>
      <c r="D1004" s="10">
        <v>101.02040816326529</v>
      </c>
    </row>
    <row r="1005" spans="1:4" x14ac:dyDescent="0.25">
      <c r="A1005" s="8" t="s">
        <v>746</v>
      </c>
      <c r="B1005" s="9" t="s">
        <v>200</v>
      </c>
      <c r="C1005" s="10">
        <v>25.33522074162374</v>
      </c>
      <c r="D1005" s="10">
        <v>97.863520408163254</v>
      </c>
    </row>
    <row r="1006" spans="1:4" x14ac:dyDescent="0.25">
      <c r="A1006" s="8" t="s">
        <v>746</v>
      </c>
      <c r="B1006" s="9" t="s">
        <v>200</v>
      </c>
      <c r="C1006" s="10">
        <v>25.122355144961471</v>
      </c>
      <c r="D1006" s="10">
        <v>100.44642857142856</v>
      </c>
    </row>
    <row r="1007" spans="1:4" x14ac:dyDescent="0.25">
      <c r="A1007" s="8" t="s">
        <v>746</v>
      </c>
      <c r="B1007" s="9" t="s">
        <v>136</v>
      </c>
      <c r="C1007" s="10">
        <v>0.72719145131763807</v>
      </c>
      <c r="D1007" s="10">
        <v>9.0880102040816313E-2</v>
      </c>
    </row>
    <row r="1008" spans="1:4" x14ac:dyDescent="0.25">
      <c r="A1008" s="8" t="s">
        <v>746</v>
      </c>
      <c r="B1008" s="9" t="s">
        <v>136</v>
      </c>
      <c r="C1008" s="10">
        <v>0.72255098131040063</v>
      </c>
      <c r="D1008" s="10">
        <v>9.0880102040816313E-2</v>
      </c>
    </row>
    <row r="1009" spans="1:4" x14ac:dyDescent="0.25">
      <c r="A1009" s="8" t="s">
        <v>746</v>
      </c>
      <c r="B1009" s="9" t="s">
        <v>136</v>
      </c>
      <c r="C1009" s="10">
        <v>0.70411682063944836</v>
      </c>
      <c r="D1009" s="10">
        <v>9.0880102040816313E-2</v>
      </c>
    </row>
    <row r="1010" spans="1:4" x14ac:dyDescent="0.25">
      <c r="A1010" s="8" t="s">
        <v>746</v>
      </c>
      <c r="B1010" s="9" t="s">
        <v>234</v>
      </c>
      <c r="C1010" s="10">
        <v>26.080250329941677</v>
      </c>
      <c r="D1010" s="10">
        <v>3.8638392857142851</v>
      </c>
    </row>
    <row r="1011" spans="1:4" x14ac:dyDescent="0.25">
      <c r="A1011" s="8" t="s">
        <v>746</v>
      </c>
      <c r="B1011" s="9" t="s">
        <v>234</v>
      </c>
      <c r="C1011" s="10">
        <v>25.846098173613179</v>
      </c>
      <c r="D1011" s="10">
        <v>3.846619897959183</v>
      </c>
    </row>
    <row r="1012" spans="1:4" x14ac:dyDescent="0.25">
      <c r="A1012" s="8" t="s">
        <v>746</v>
      </c>
      <c r="B1012" s="9" t="s">
        <v>234</v>
      </c>
      <c r="C1012" s="10">
        <v>26.612414321597345</v>
      </c>
      <c r="D1012" s="10">
        <v>3.8801020408163263</v>
      </c>
    </row>
    <row r="1013" spans="1:4" x14ac:dyDescent="0.25">
      <c r="A1013" s="8" t="s">
        <v>746</v>
      </c>
      <c r="B1013" s="9" t="s">
        <v>235</v>
      </c>
      <c r="C1013" s="10">
        <v>28.443058452892842</v>
      </c>
      <c r="D1013" s="10">
        <v>3.9910714285714279</v>
      </c>
    </row>
    <row r="1014" spans="1:4" x14ac:dyDescent="0.25">
      <c r="A1014" s="8" t="s">
        <v>746</v>
      </c>
      <c r="B1014" s="9" t="s">
        <v>235</v>
      </c>
      <c r="C1014" s="10">
        <v>29.7628251521989</v>
      </c>
      <c r="D1014" s="10">
        <v>4.0408163265306118</v>
      </c>
    </row>
    <row r="1015" spans="1:4" x14ac:dyDescent="0.25">
      <c r="A1015" s="8" t="s">
        <v>746</v>
      </c>
      <c r="B1015" s="9" t="s">
        <v>235</v>
      </c>
      <c r="C1015" s="10">
        <v>28.911362765549828</v>
      </c>
      <c r="D1015" s="10">
        <v>4.0494260204081627</v>
      </c>
    </row>
    <row r="1016" spans="1:4" x14ac:dyDescent="0.25">
      <c r="A1016" s="8" t="s">
        <v>746</v>
      </c>
      <c r="B1016" s="9" t="s">
        <v>236</v>
      </c>
      <c r="C1016" s="10">
        <v>28.102473498233216</v>
      </c>
      <c r="D1016" s="10">
        <v>4.0896045918367347</v>
      </c>
    </row>
    <row r="1017" spans="1:4" x14ac:dyDescent="0.25">
      <c r="A1017" s="8" t="s">
        <v>746</v>
      </c>
      <c r="B1017" s="9" t="s">
        <v>236</v>
      </c>
      <c r="C1017" s="10">
        <v>28.592064370556429</v>
      </c>
      <c r="D1017" s="10">
        <v>3.9977678571428572</v>
      </c>
    </row>
    <row r="1018" spans="1:4" x14ac:dyDescent="0.25">
      <c r="A1018" s="8" t="s">
        <v>746</v>
      </c>
      <c r="B1018" s="9" t="s">
        <v>236</v>
      </c>
      <c r="C1018" s="10">
        <v>28.272765975563026</v>
      </c>
      <c r="D1018" s="10">
        <v>4.0972576530612237</v>
      </c>
    </row>
    <row r="1019" spans="1:4" x14ac:dyDescent="0.25">
      <c r="A1019" s="8" t="s">
        <v>746</v>
      </c>
      <c r="B1019" s="9" t="s">
        <v>237</v>
      </c>
      <c r="C1019" s="10">
        <v>18.63421175869556</v>
      </c>
      <c r="D1019" s="10">
        <v>3.4438775510204076</v>
      </c>
    </row>
    <row r="1020" spans="1:4" x14ac:dyDescent="0.25">
      <c r="A1020" s="8" t="s">
        <v>746</v>
      </c>
      <c r="B1020" s="9" t="s">
        <v>237</v>
      </c>
      <c r="C1020" s="10">
        <v>18.610796543062712</v>
      </c>
      <c r="D1020" s="10">
        <v>3.3309948979591839</v>
      </c>
    </row>
    <row r="1021" spans="1:4" x14ac:dyDescent="0.25">
      <c r="A1021" s="8" t="s">
        <v>746</v>
      </c>
      <c r="B1021" s="9" t="s">
        <v>237</v>
      </c>
      <c r="C1021" s="10">
        <v>19.108902039252417</v>
      </c>
      <c r="D1021" s="10">
        <v>3.3683035714285707</v>
      </c>
    </row>
    <row r="1022" spans="1:4" x14ac:dyDescent="0.25">
      <c r="A1022" s="8" t="s">
        <v>746</v>
      </c>
      <c r="B1022" s="9" t="s">
        <v>238</v>
      </c>
      <c r="C1022" s="10">
        <v>19.196176933883947</v>
      </c>
      <c r="D1022" s="10">
        <v>3.5978954081632653</v>
      </c>
    </row>
    <row r="1023" spans="1:4" x14ac:dyDescent="0.25">
      <c r="A1023" s="8" t="s">
        <v>746</v>
      </c>
      <c r="B1023" s="9" t="s">
        <v>238</v>
      </c>
      <c r="C1023" s="10">
        <v>18.702328749627483</v>
      </c>
      <c r="D1023" s="10">
        <v>3.6495535714285712</v>
      </c>
    </row>
    <row r="1024" spans="1:4" x14ac:dyDescent="0.25">
      <c r="A1024" s="8" t="s">
        <v>746</v>
      </c>
      <c r="B1024" s="9" t="s">
        <v>238</v>
      </c>
      <c r="C1024" s="10">
        <v>19.091872791519432</v>
      </c>
      <c r="D1024" s="10">
        <v>3.4744897959183669</v>
      </c>
    </row>
    <row r="1025" spans="1:4" x14ac:dyDescent="0.25">
      <c r="A1025" s="8" t="s">
        <v>746</v>
      </c>
      <c r="B1025" s="9" t="s">
        <v>239</v>
      </c>
      <c r="C1025" s="10">
        <v>18.629954446762316</v>
      </c>
      <c r="D1025" s="10">
        <v>3.2774234693877551</v>
      </c>
    </row>
    <row r="1026" spans="1:4" x14ac:dyDescent="0.25">
      <c r="A1026" s="8" t="s">
        <v>746</v>
      </c>
      <c r="B1026" s="9" t="s">
        <v>239</v>
      </c>
      <c r="C1026" s="10">
        <v>18.257439652603345</v>
      </c>
      <c r="D1026" s="10">
        <v>3.303252551020408</v>
      </c>
    </row>
    <row r="1027" spans="1:4" x14ac:dyDescent="0.25">
      <c r="A1027" s="8" t="s">
        <v>746</v>
      </c>
      <c r="B1027" s="9" t="s">
        <v>239</v>
      </c>
      <c r="C1027" s="10">
        <v>18.768317084592788</v>
      </c>
      <c r="D1027" s="10">
        <v>3.2649872448979584</v>
      </c>
    </row>
    <row r="1028" spans="1:4" x14ac:dyDescent="0.25">
      <c r="A1028" s="8" t="s">
        <v>746</v>
      </c>
      <c r="B1028" s="9" t="s">
        <v>240</v>
      </c>
      <c r="C1028" s="10">
        <v>56.520030652645914</v>
      </c>
      <c r="D1028" s="10">
        <v>8.672831632653061</v>
      </c>
    </row>
    <row r="1029" spans="1:4" x14ac:dyDescent="0.25">
      <c r="A1029" s="8" t="s">
        <v>746</v>
      </c>
      <c r="B1029" s="9" t="s">
        <v>240</v>
      </c>
      <c r="C1029" s="10">
        <v>56.520030652645914</v>
      </c>
      <c r="D1029" s="10">
        <v>8.4815051020408152</v>
      </c>
    </row>
    <row r="1030" spans="1:4" x14ac:dyDescent="0.25">
      <c r="A1030" s="8" t="s">
        <v>746</v>
      </c>
      <c r="B1030" s="9" t="s">
        <v>240</v>
      </c>
      <c r="C1030" s="10">
        <v>56.243305376984978</v>
      </c>
      <c r="D1030" s="10">
        <v>8.2882653061224474</v>
      </c>
    </row>
    <row r="1031" spans="1:4" x14ac:dyDescent="0.25">
      <c r="A1031" s="8" t="s">
        <v>746</v>
      </c>
      <c r="B1031" s="9" t="s">
        <v>241</v>
      </c>
      <c r="C1031" s="10">
        <v>62.246115202860913</v>
      </c>
      <c r="D1031" s="10">
        <v>8.6211734693877542</v>
      </c>
    </row>
    <row r="1032" spans="1:4" x14ac:dyDescent="0.25">
      <c r="A1032" s="8" t="s">
        <v>746</v>
      </c>
      <c r="B1032" s="9" t="s">
        <v>241</v>
      </c>
      <c r="C1032" s="10">
        <v>64.119332453488866</v>
      </c>
      <c r="D1032" s="10">
        <v>8.8306760204081627</v>
      </c>
    </row>
    <row r="1033" spans="1:4" x14ac:dyDescent="0.25">
      <c r="A1033" s="8" t="s">
        <v>746</v>
      </c>
      <c r="B1033" s="9" t="s">
        <v>241</v>
      </c>
      <c r="C1033" s="10">
        <v>61.905530248201281</v>
      </c>
      <c r="D1033" s="10">
        <v>8.395408163265305</v>
      </c>
    </row>
    <row r="1034" spans="1:4" x14ac:dyDescent="0.25">
      <c r="A1034" s="8" t="s">
        <v>746</v>
      </c>
      <c r="B1034" s="9" t="s">
        <v>242</v>
      </c>
      <c r="C1034" s="10">
        <v>59.351143088254076</v>
      </c>
      <c r="D1034" s="10">
        <v>8.4250637755102034</v>
      </c>
    </row>
    <row r="1035" spans="1:4" x14ac:dyDescent="0.25">
      <c r="A1035" s="8" t="s">
        <v>746</v>
      </c>
      <c r="B1035" s="9" t="s">
        <v>242</v>
      </c>
      <c r="C1035" s="10">
        <v>60.11745923623824</v>
      </c>
      <c r="D1035" s="10">
        <v>8.6651785714285694</v>
      </c>
    </row>
    <row r="1036" spans="1:4" x14ac:dyDescent="0.25">
      <c r="A1036" s="8" t="s">
        <v>746</v>
      </c>
      <c r="B1036" s="9" t="s">
        <v>242</v>
      </c>
      <c r="C1036" s="10">
        <v>60.181318915236922</v>
      </c>
      <c r="D1036" s="10">
        <v>8.4116709183673457</v>
      </c>
    </row>
    <row r="1037" spans="1:4" x14ac:dyDescent="0.25">
      <c r="A1037" s="8" t="s">
        <v>746</v>
      </c>
      <c r="B1037" s="9" t="s">
        <v>243</v>
      </c>
      <c r="C1037" s="10">
        <v>16.301204819277107</v>
      </c>
      <c r="D1037" s="10">
        <v>1.5382653061224489</v>
      </c>
    </row>
    <row r="1038" spans="1:4" x14ac:dyDescent="0.25">
      <c r="A1038" s="8" t="s">
        <v>746</v>
      </c>
      <c r="B1038" s="9" t="s">
        <v>243</v>
      </c>
      <c r="C1038" s="10">
        <v>16.626889182170377</v>
      </c>
      <c r="D1038" s="10">
        <v>1.5487882653061222</v>
      </c>
    </row>
    <row r="1039" spans="1:4" x14ac:dyDescent="0.25">
      <c r="A1039" s="8" t="s">
        <v>746</v>
      </c>
      <c r="B1039" s="9" t="s">
        <v>243</v>
      </c>
      <c r="C1039" s="10">
        <v>16.092596534548086</v>
      </c>
      <c r="D1039" s="10">
        <v>1.5286989795918366</v>
      </c>
    </row>
    <row r="1040" spans="1:4" x14ac:dyDescent="0.25">
      <c r="A1040" s="8" t="s">
        <v>746</v>
      </c>
      <c r="B1040" s="9" t="s">
        <v>244</v>
      </c>
      <c r="C1040" s="10">
        <v>16.592830686704414</v>
      </c>
      <c r="D1040" s="10">
        <v>1.6291454081632653</v>
      </c>
    </row>
    <row r="1041" spans="1:4" x14ac:dyDescent="0.25">
      <c r="A1041" s="8" t="s">
        <v>746</v>
      </c>
      <c r="B1041" s="9" t="s">
        <v>244</v>
      </c>
      <c r="C1041" s="10">
        <v>16.963216824896758</v>
      </c>
      <c r="D1041" s="10">
        <v>1.6358418367346936</v>
      </c>
    </row>
    <row r="1042" spans="1:4" x14ac:dyDescent="0.25">
      <c r="A1042" s="8" t="s">
        <v>746</v>
      </c>
      <c r="B1042" s="9" t="s">
        <v>244</v>
      </c>
      <c r="C1042" s="10">
        <v>17.146281238026312</v>
      </c>
      <c r="D1042" s="10">
        <v>1.6214923469387754</v>
      </c>
    </row>
    <row r="1043" spans="1:4" x14ac:dyDescent="0.25">
      <c r="A1043" s="8" t="s">
        <v>746</v>
      </c>
      <c r="B1043" s="9" t="s">
        <v>245</v>
      </c>
      <c r="C1043" s="10">
        <v>16.435310145174338</v>
      </c>
      <c r="D1043" s="10">
        <v>1.6243622448979589</v>
      </c>
    </row>
    <row r="1044" spans="1:4" x14ac:dyDescent="0.25">
      <c r="A1044" s="8" t="s">
        <v>746</v>
      </c>
      <c r="B1044" s="9" t="s">
        <v>245</v>
      </c>
      <c r="C1044" s="10">
        <v>16.045766103282389</v>
      </c>
      <c r="D1044" s="10">
        <v>1.5994897959183672</v>
      </c>
    </row>
    <row r="1045" spans="1:4" x14ac:dyDescent="0.25">
      <c r="A1045" s="8" t="s">
        <v>746</v>
      </c>
      <c r="B1045" s="9" t="s">
        <v>245</v>
      </c>
      <c r="C1045" s="10">
        <v>16.448082080974075</v>
      </c>
      <c r="D1045" s="10">
        <v>1.5880102040816324</v>
      </c>
    </row>
    <row r="1046" spans="1:4" x14ac:dyDescent="0.25">
      <c r="A1046" s="8" t="s">
        <v>746</v>
      </c>
      <c r="B1046" s="9" t="s">
        <v>246</v>
      </c>
      <c r="C1046" s="10">
        <v>6.0538549959555539</v>
      </c>
      <c r="D1046" s="10">
        <v>0.8102678571428571</v>
      </c>
    </row>
    <row r="1047" spans="1:4" x14ac:dyDescent="0.25">
      <c r="A1047" s="8" t="s">
        <v>746</v>
      </c>
      <c r="B1047" s="9" t="s">
        <v>246</v>
      </c>
      <c r="C1047" s="10">
        <v>6.1326152667205935</v>
      </c>
      <c r="D1047" s="10">
        <v>0.8102678571428571</v>
      </c>
    </row>
    <row r="1048" spans="1:4" x14ac:dyDescent="0.25">
      <c r="A1048" s="8" t="s">
        <v>746</v>
      </c>
      <c r="B1048" s="9" t="s">
        <v>246</v>
      </c>
      <c r="C1048" s="10">
        <v>6.2433053769849725</v>
      </c>
      <c r="D1048" s="10">
        <v>0.79878826530612235</v>
      </c>
    </row>
    <row r="1049" spans="1:4" x14ac:dyDescent="0.25">
      <c r="A1049" s="8" t="s">
        <v>746</v>
      </c>
      <c r="B1049" s="9" t="s">
        <v>247</v>
      </c>
      <c r="C1049" s="10">
        <v>6.2496913448848401</v>
      </c>
      <c r="D1049" s="10">
        <v>0.82375637755102027</v>
      </c>
    </row>
    <row r="1050" spans="1:4" x14ac:dyDescent="0.25">
      <c r="A1050" s="8" t="s">
        <v>746</v>
      </c>
      <c r="B1050" s="9" t="s">
        <v>247</v>
      </c>
      <c r="C1050" s="10">
        <v>6.1070713951211211</v>
      </c>
      <c r="D1050" s="10">
        <v>0.81801658163265289</v>
      </c>
    </row>
    <row r="1051" spans="1:4" x14ac:dyDescent="0.25">
      <c r="A1051" s="8" t="s">
        <v>746</v>
      </c>
      <c r="B1051" s="9" t="s">
        <v>247</v>
      </c>
      <c r="C1051" s="10">
        <v>6.2794925284175571</v>
      </c>
      <c r="D1051" s="10">
        <v>0.77487244897959173</v>
      </c>
    </row>
    <row r="1052" spans="1:4" x14ac:dyDescent="0.25">
      <c r="A1052" s="8" t="s">
        <v>746</v>
      </c>
      <c r="B1052" s="9" t="s">
        <v>248</v>
      </c>
      <c r="C1052" s="10">
        <v>6.309293711950275</v>
      </c>
      <c r="D1052" s="10">
        <v>0.83026147959183672</v>
      </c>
    </row>
    <row r="1053" spans="1:4" x14ac:dyDescent="0.25">
      <c r="A1053" s="8" t="s">
        <v>746</v>
      </c>
      <c r="B1053" s="9" t="s">
        <v>248</v>
      </c>
      <c r="C1053" s="10">
        <v>6.268849248584444</v>
      </c>
      <c r="D1053" s="10">
        <v>0.82088647959183669</v>
      </c>
    </row>
    <row r="1054" spans="1:4" x14ac:dyDescent="0.25">
      <c r="A1054" s="8" t="s">
        <v>746</v>
      </c>
      <c r="B1054" s="9" t="s">
        <v>248</v>
      </c>
      <c r="C1054" s="10">
        <v>6.2347907531184816</v>
      </c>
      <c r="D1054" s="10">
        <v>0.84183673469387743</v>
      </c>
    </row>
    <row r="1055" spans="1:4" x14ac:dyDescent="0.25">
      <c r="A1055" s="8" t="s">
        <v>746</v>
      </c>
      <c r="B1055" s="9" t="s">
        <v>249</v>
      </c>
      <c r="C1055" s="10">
        <v>23.972880922985226</v>
      </c>
      <c r="D1055" s="10">
        <v>3.0153061224489792</v>
      </c>
    </row>
    <row r="1056" spans="1:4" x14ac:dyDescent="0.25">
      <c r="A1056" s="8" t="s">
        <v>746</v>
      </c>
      <c r="B1056" s="9" t="s">
        <v>249</v>
      </c>
      <c r="C1056" s="10">
        <v>24.717910511303163</v>
      </c>
      <c r="D1056" s="10">
        <v>3.1616709183673466</v>
      </c>
    </row>
    <row r="1057" spans="1:4" x14ac:dyDescent="0.25">
      <c r="A1057" s="8" t="s">
        <v>746</v>
      </c>
      <c r="B1057" s="9" t="s">
        <v>249</v>
      </c>
      <c r="C1057" s="10">
        <v>24.100600280982587</v>
      </c>
      <c r="D1057" s="10">
        <v>3.0908801020408156</v>
      </c>
    </row>
    <row r="1058" spans="1:4" x14ac:dyDescent="0.25">
      <c r="A1058" s="8" t="s">
        <v>746</v>
      </c>
      <c r="B1058" s="9" t="s">
        <v>250</v>
      </c>
      <c r="C1058" s="10">
        <v>25.037208906296563</v>
      </c>
      <c r="D1058" s="10">
        <v>3.1540178571428568</v>
      </c>
    </row>
    <row r="1059" spans="1:4" x14ac:dyDescent="0.25">
      <c r="A1059" s="8" t="s">
        <v>746</v>
      </c>
      <c r="B1059" s="9" t="s">
        <v>250</v>
      </c>
      <c r="C1059" s="10">
        <v>25.33522074162374</v>
      </c>
      <c r="D1059" s="10">
        <v>3.2219387755102038</v>
      </c>
    </row>
    <row r="1060" spans="1:4" x14ac:dyDescent="0.25">
      <c r="A1060" s="8" t="s">
        <v>746</v>
      </c>
      <c r="B1060" s="9" t="s">
        <v>250</v>
      </c>
      <c r="C1060" s="10">
        <v>24.99463578696411</v>
      </c>
      <c r="D1060" s="10">
        <v>3.1052295918367347</v>
      </c>
    </row>
    <row r="1061" spans="1:4" x14ac:dyDescent="0.25">
      <c r="A1061" s="8" t="s">
        <v>746</v>
      </c>
      <c r="B1061" s="9" t="s">
        <v>251</v>
      </c>
      <c r="C1061" s="10">
        <v>25.164928264293923</v>
      </c>
      <c r="D1061" s="10">
        <v>3.165497448979592</v>
      </c>
    </row>
    <row r="1062" spans="1:4" x14ac:dyDescent="0.25">
      <c r="A1062" s="8" t="s">
        <v>746</v>
      </c>
      <c r="B1062" s="9" t="s">
        <v>251</v>
      </c>
      <c r="C1062" s="10">
        <v>24.419898675975986</v>
      </c>
      <c r="D1062" s="10">
        <v>3.2219387755102038</v>
      </c>
    </row>
    <row r="1063" spans="1:4" x14ac:dyDescent="0.25">
      <c r="A1063" s="8" t="s">
        <v>746</v>
      </c>
      <c r="B1063" s="9" t="s">
        <v>251</v>
      </c>
      <c r="C1063" s="10">
        <v>25.250074502958832</v>
      </c>
      <c r="D1063" s="10">
        <v>3.0593112244897958</v>
      </c>
    </row>
    <row r="1064" spans="1:4" x14ac:dyDescent="0.25">
      <c r="A1064" s="8" t="s">
        <v>746</v>
      </c>
      <c r="B1064" s="9" t="s">
        <v>252</v>
      </c>
      <c r="C1064" s="10">
        <v>12.416407680190728</v>
      </c>
      <c r="D1064" s="10">
        <v>0.70465561224489781</v>
      </c>
    </row>
    <row r="1065" spans="1:4" x14ac:dyDescent="0.25">
      <c r="A1065" s="8" t="s">
        <v>746</v>
      </c>
      <c r="B1065" s="9" t="s">
        <v>252</v>
      </c>
      <c r="C1065" s="10">
        <v>12.337647409425688</v>
      </c>
      <c r="D1065" s="10">
        <v>0.74789540816326527</v>
      </c>
    </row>
    <row r="1066" spans="1:4" x14ac:dyDescent="0.25">
      <c r="A1066" s="8" t="s">
        <v>746</v>
      </c>
      <c r="B1066" s="9" t="s">
        <v>252</v>
      </c>
      <c r="C1066" s="10">
        <v>12.784665162416449</v>
      </c>
      <c r="D1066" s="10">
        <v>0.70513392857142843</v>
      </c>
    </row>
    <row r="1067" spans="1:4" x14ac:dyDescent="0.25">
      <c r="A1067" s="8" t="s">
        <v>746</v>
      </c>
      <c r="B1067" s="9" t="s">
        <v>253</v>
      </c>
      <c r="C1067" s="10">
        <v>11.90978756013453</v>
      </c>
      <c r="D1067" s="10">
        <v>0.67107780612244894</v>
      </c>
    </row>
    <row r="1068" spans="1:4" x14ac:dyDescent="0.25">
      <c r="A1068" s="8" t="s">
        <v>746</v>
      </c>
      <c r="B1068" s="9" t="s">
        <v>253</v>
      </c>
      <c r="C1068" s="10">
        <v>11.54365873387543</v>
      </c>
      <c r="D1068" s="10">
        <v>0.69595025510204078</v>
      </c>
    </row>
    <row r="1069" spans="1:4" x14ac:dyDescent="0.25">
      <c r="A1069" s="8" t="s">
        <v>746</v>
      </c>
      <c r="B1069" s="9" t="s">
        <v>253</v>
      </c>
      <c r="C1069" s="10">
        <v>11.562816637575036</v>
      </c>
      <c r="D1069" s="10">
        <v>0.68867984693877538</v>
      </c>
    </row>
    <row r="1070" spans="1:4" x14ac:dyDescent="0.25">
      <c r="A1070" s="8" t="s">
        <v>746</v>
      </c>
      <c r="B1070" s="9" t="s">
        <v>200</v>
      </c>
      <c r="C1070" s="10">
        <v>24.207033079313721</v>
      </c>
      <c r="D1070" s="10">
        <v>101.4987244897959</v>
      </c>
    </row>
    <row r="1071" spans="1:4" x14ac:dyDescent="0.25">
      <c r="A1071" s="8" t="s">
        <v>746</v>
      </c>
      <c r="B1071" s="9" t="s">
        <v>200</v>
      </c>
      <c r="C1071" s="10">
        <v>23.994167482651452</v>
      </c>
      <c r="D1071" s="10">
        <v>98.820153061224474</v>
      </c>
    </row>
    <row r="1072" spans="1:4" x14ac:dyDescent="0.25">
      <c r="A1072" s="8" t="s">
        <v>746</v>
      </c>
      <c r="B1072" s="9" t="s">
        <v>200</v>
      </c>
      <c r="C1072" s="10">
        <v>23.930307803652774</v>
      </c>
      <c r="D1072" s="10">
        <v>100.6377551020408</v>
      </c>
    </row>
    <row r="1073" spans="1:4" x14ac:dyDescent="0.25">
      <c r="A1073" s="8" t="s">
        <v>746</v>
      </c>
      <c r="B1073" s="9" t="s">
        <v>136</v>
      </c>
      <c r="C1073" s="10">
        <v>0.71750606666950489</v>
      </c>
      <c r="D1073" s="10">
        <v>9.0880102040816313E-2</v>
      </c>
    </row>
    <row r="1074" spans="1:4" x14ac:dyDescent="0.25">
      <c r="A1074" s="8" t="s">
        <v>746</v>
      </c>
      <c r="B1074" s="9" t="s">
        <v>136</v>
      </c>
      <c r="C1074" s="10">
        <v>0.73027800246924091</v>
      </c>
      <c r="D1074" s="10">
        <v>9.0880102040816313E-2</v>
      </c>
    </row>
    <row r="1075" spans="1:4" x14ac:dyDescent="0.25">
      <c r="A1075" s="8" t="s">
        <v>746</v>
      </c>
      <c r="B1075" s="9" t="s">
        <v>136</v>
      </c>
      <c r="C1075" s="10">
        <v>0.72210396355740991</v>
      </c>
      <c r="D1075" s="10">
        <v>9.0880102040816313E-2</v>
      </c>
    </row>
    <row r="1076" spans="1:4" x14ac:dyDescent="0.25">
      <c r="A1076" s="8" t="s">
        <v>746</v>
      </c>
      <c r="B1076" s="9" t="s">
        <v>254</v>
      </c>
      <c r="C1076" s="10">
        <v>12.935799736046659</v>
      </c>
      <c r="D1076" s="10">
        <v>0.66868622448979576</v>
      </c>
    </row>
    <row r="1077" spans="1:4" x14ac:dyDescent="0.25">
      <c r="A1077" s="8" t="s">
        <v>746</v>
      </c>
      <c r="B1077" s="9" t="s">
        <v>254</v>
      </c>
      <c r="C1077" s="10">
        <v>13.157179956575417</v>
      </c>
      <c r="D1077" s="10">
        <v>0.69269770408163256</v>
      </c>
    </row>
    <row r="1078" spans="1:4" x14ac:dyDescent="0.25">
      <c r="A1078" s="8" t="s">
        <v>746</v>
      </c>
      <c r="B1078" s="9" t="s">
        <v>254</v>
      </c>
      <c r="C1078" s="10">
        <v>13.080548341777002</v>
      </c>
      <c r="D1078" s="10">
        <v>0.66705994897959175</v>
      </c>
    </row>
    <row r="1079" spans="1:4" x14ac:dyDescent="0.25">
      <c r="A1079" s="8" t="s">
        <v>746</v>
      </c>
      <c r="B1079" s="9" t="s">
        <v>255</v>
      </c>
      <c r="C1079" s="10">
        <v>16.409766273574864</v>
      </c>
      <c r="D1079" s="10">
        <v>1.6406249999999998</v>
      </c>
    </row>
    <row r="1080" spans="1:4" x14ac:dyDescent="0.25">
      <c r="A1080" s="8" t="s">
        <v>746</v>
      </c>
      <c r="B1080" s="9" t="s">
        <v>255</v>
      </c>
      <c r="C1080" s="10">
        <v>16.269274979777769</v>
      </c>
      <c r="D1080" s="10">
        <v>1.6894132653061222</v>
      </c>
    </row>
    <row r="1081" spans="1:4" x14ac:dyDescent="0.25">
      <c r="A1081" s="8" t="s">
        <v>746</v>
      </c>
      <c r="B1081" s="9" t="s">
        <v>255</v>
      </c>
      <c r="C1081" s="10">
        <v>16.826982843032908</v>
      </c>
      <c r="D1081" s="10">
        <v>1.7267219387755099</v>
      </c>
    </row>
    <row r="1082" spans="1:4" x14ac:dyDescent="0.25">
      <c r="A1082" s="8" t="s">
        <v>746</v>
      </c>
      <c r="B1082" s="9" t="s">
        <v>256</v>
      </c>
      <c r="C1082" s="10">
        <v>16.47788326450679</v>
      </c>
      <c r="D1082" s="10">
        <v>1.7525510204081631</v>
      </c>
    </row>
    <row r="1083" spans="1:4" x14ac:dyDescent="0.25">
      <c r="A1083" s="8" t="s">
        <v>746</v>
      </c>
      <c r="B1083" s="9" t="s">
        <v>256</v>
      </c>
      <c r="C1083" s="10">
        <v>16.373579122142278</v>
      </c>
      <c r="D1083" s="10">
        <v>1.7171556122448977</v>
      </c>
    </row>
    <row r="1084" spans="1:4" x14ac:dyDescent="0.25">
      <c r="A1084" s="8" t="s">
        <v>746</v>
      </c>
      <c r="B1084" s="9" t="s">
        <v>256</v>
      </c>
      <c r="C1084" s="10">
        <v>16.92490101749755</v>
      </c>
      <c r="D1084" s="10">
        <v>1.6922831632653057</v>
      </c>
    </row>
    <row r="1085" spans="1:4" x14ac:dyDescent="0.25">
      <c r="A1085" s="8" t="s">
        <v>746</v>
      </c>
      <c r="B1085" s="9" t="s">
        <v>257</v>
      </c>
      <c r="C1085" s="10">
        <v>16.831240154966153</v>
      </c>
      <c r="D1085" s="10">
        <v>1.7669005102040813</v>
      </c>
    </row>
    <row r="1086" spans="1:4" x14ac:dyDescent="0.25">
      <c r="A1086" s="8" t="s">
        <v>746</v>
      </c>
      <c r="B1086" s="9" t="s">
        <v>257</v>
      </c>
      <c r="C1086" s="10">
        <v>17.333602963089106</v>
      </c>
      <c r="D1086" s="10">
        <v>1.7783801020408161</v>
      </c>
    </row>
    <row r="1087" spans="1:4" x14ac:dyDescent="0.25">
      <c r="A1087" s="8" t="s">
        <v>746</v>
      </c>
      <c r="B1087" s="9" t="s">
        <v>257</v>
      </c>
      <c r="C1087" s="10">
        <v>17.278257907956917</v>
      </c>
      <c r="D1087" s="10">
        <v>1.7563775510204078</v>
      </c>
    </row>
    <row r="1088" spans="1:4" x14ac:dyDescent="0.25">
      <c r="A1088" s="8" t="s">
        <v>746</v>
      </c>
      <c r="B1088" s="9" t="s">
        <v>258</v>
      </c>
      <c r="C1088" s="10">
        <v>42.896632466260805</v>
      </c>
      <c r="D1088" s="10">
        <v>4.4244260204081627</v>
      </c>
    </row>
    <row r="1089" spans="1:4" x14ac:dyDescent="0.25">
      <c r="A1089" s="8" t="s">
        <v>746</v>
      </c>
      <c r="B1089" s="9" t="s">
        <v>258</v>
      </c>
      <c r="C1089" s="10">
        <v>42.875345906594582</v>
      </c>
      <c r="D1089" s="10">
        <v>4.3278061224489788</v>
      </c>
    </row>
    <row r="1090" spans="1:4" x14ac:dyDescent="0.25">
      <c r="A1090" s="8" t="s">
        <v>746</v>
      </c>
      <c r="B1090" s="9" t="s">
        <v>258</v>
      </c>
      <c r="C1090" s="10">
        <v>43.535229256247604</v>
      </c>
      <c r="D1090" s="10">
        <v>4.3660714285714279</v>
      </c>
    </row>
    <row r="1091" spans="1:4" x14ac:dyDescent="0.25">
      <c r="A1091" s="8" t="s">
        <v>746</v>
      </c>
      <c r="B1091" s="9" t="s">
        <v>259</v>
      </c>
      <c r="C1091" s="10">
        <v>46.515347609519353</v>
      </c>
      <c r="D1091" s="10">
        <v>4.5679209183673466</v>
      </c>
    </row>
    <row r="1092" spans="1:4" x14ac:dyDescent="0.25">
      <c r="A1092" s="8" t="s">
        <v>746</v>
      </c>
      <c r="B1092" s="9" t="s">
        <v>259</v>
      </c>
      <c r="C1092" s="10">
        <v>46.962365362510113</v>
      </c>
      <c r="D1092" s="10">
        <v>4.4741709183673457</v>
      </c>
    </row>
    <row r="1093" spans="1:4" x14ac:dyDescent="0.25">
      <c r="A1093" s="8" t="s">
        <v>746</v>
      </c>
      <c r="B1093" s="9" t="s">
        <v>259</v>
      </c>
      <c r="C1093" s="10">
        <v>46.259908893524624</v>
      </c>
      <c r="D1093" s="10">
        <v>4.3345025510204076</v>
      </c>
    </row>
    <row r="1094" spans="1:4" x14ac:dyDescent="0.25">
      <c r="A1094" s="8" t="s">
        <v>746</v>
      </c>
      <c r="B1094" s="9" t="s">
        <v>260</v>
      </c>
      <c r="C1094" s="10">
        <v>45.25944058921197</v>
      </c>
      <c r="D1094" s="10">
        <v>4.8223852040816322</v>
      </c>
    </row>
    <row r="1095" spans="1:4" x14ac:dyDescent="0.25">
      <c r="A1095" s="8" t="s">
        <v>746</v>
      </c>
      <c r="B1095" s="9" t="s">
        <v>260</v>
      </c>
      <c r="C1095" s="10">
        <v>46.877219123845201</v>
      </c>
      <c r="D1095" s="10">
        <v>4.6970663265306118</v>
      </c>
    </row>
    <row r="1096" spans="1:4" x14ac:dyDescent="0.25">
      <c r="A1096" s="8" t="s">
        <v>746</v>
      </c>
      <c r="B1096" s="9" t="s">
        <v>260</v>
      </c>
      <c r="C1096" s="10">
        <v>45.70645834220273</v>
      </c>
      <c r="D1096" s="10">
        <v>4.5755739795918364</v>
      </c>
    </row>
    <row r="1097" spans="1:4" x14ac:dyDescent="0.25">
      <c r="A1097" s="8" t="s">
        <v>746</v>
      </c>
      <c r="B1097" s="9" t="s">
        <v>261</v>
      </c>
      <c r="C1097" s="10">
        <v>4.8234918472476478</v>
      </c>
      <c r="D1097" s="10">
        <v>0.5440369897959183</v>
      </c>
    </row>
    <row r="1098" spans="1:4" x14ac:dyDescent="0.25">
      <c r="A1098" s="8" t="s">
        <v>746</v>
      </c>
      <c r="B1098" s="9" t="s">
        <v>261</v>
      </c>
      <c r="C1098" s="10">
        <v>4.9575971731448769</v>
      </c>
      <c r="D1098" s="10">
        <v>0.51409438775510197</v>
      </c>
    </row>
    <row r="1099" spans="1:4" x14ac:dyDescent="0.25">
      <c r="A1099" s="8" t="s">
        <v>746</v>
      </c>
      <c r="B1099" s="9" t="s">
        <v>261</v>
      </c>
      <c r="C1099" s="10">
        <v>4.9214100217122914</v>
      </c>
      <c r="D1099" s="10">
        <v>0.53925382653061216</v>
      </c>
    </row>
    <row r="1100" spans="1:4" x14ac:dyDescent="0.25">
      <c r="A1100" s="8" t="s">
        <v>746</v>
      </c>
      <c r="B1100" s="9" t="s">
        <v>262</v>
      </c>
      <c r="C1100" s="10">
        <v>4.7234450168163828</v>
      </c>
      <c r="D1100" s="10">
        <v>0.55178571428571421</v>
      </c>
    </row>
    <row r="1101" spans="1:4" x14ac:dyDescent="0.25">
      <c r="A1101" s="8" t="s">
        <v>746</v>
      </c>
      <c r="B1101" s="9" t="s">
        <v>262</v>
      </c>
      <c r="C1101" s="10">
        <v>4.714930392949892</v>
      </c>
      <c r="D1101" s="10">
        <v>0.53533163265306116</v>
      </c>
    </row>
    <row r="1102" spans="1:4" x14ac:dyDescent="0.25">
      <c r="A1102" s="8" t="s">
        <v>746</v>
      </c>
      <c r="B1102" s="9" t="s">
        <v>262</v>
      </c>
      <c r="C1102" s="10">
        <v>4.806462599514667</v>
      </c>
      <c r="D1102" s="10">
        <v>0.5485331632653061</v>
      </c>
    </row>
    <row r="1103" spans="1:4" x14ac:dyDescent="0.25">
      <c r="A1103" s="8" t="s">
        <v>746</v>
      </c>
      <c r="B1103" s="9" t="s">
        <v>263</v>
      </c>
      <c r="C1103" s="10">
        <v>4.6915151773170427</v>
      </c>
      <c r="D1103" s="10">
        <v>0.58689413265306112</v>
      </c>
    </row>
    <row r="1104" spans="1:4" x14ac:dyDescent="0.25">
      <c r="A1104" s="8" t="s">
        <v>746</v>
      </c>
      <c r="B1104" s="9" t="s">
        <v>263</v>
      </c>
      <c r="C1104" s="10">
        <v>4.6191408744518707</v>
      </c>
      <c r="D1104" s="10">
        <v>0.63070790816326527</v>
      </c>
    </row>
    <row r="1105" spans="1:4" x14ac:dyDescent="0.25">
      <c r="A1105" s="8" t="s">
        <v>746</v>
      </c>
      <c r="B1105" s="9" t="s">
        <v>263</v>
      </c>
      <c r="C1105" s="10">
        <v>4.7489888884158544</v>
      </c>
      <c r="D1105" s="10">
        <v>0.60430484693877551</v>
      </c>
    </row>
    <row r="1106" spans="1:4" x14ac:dyDescent="0.25">
      <c r="A1106" s="8" t="s">
        <v>746</v>
      </c>
      <c r="B1106" s="9" t="s">
        <v>264</v>
      </c>
      <c r="C1106" s="10">
        <v>61.01149474221976</v>
      </c>
      <c r="D1106" s="10">
        <v>7.7659438775510203</v>
      </c>
    </row>
    <row r="1107" spans="1:4" x14ac:dyDescent="0.25">
      <c r="A1107" s="8" t="s">
        <v>746</v>
      </c>
      <c r="B1107" s="9" t="s">
        <v>264</v>
      </c>
      <c r="C1107" s="10">
        <v>60.032312997573328</v>
      </c>
      <c r="D1107" s="10">
        <v>7.6645408163265305</v>
      </c>
    </row>
    <row r="1108" spans="1:4" x14ac:dyDescent="0.25">
      <c r="A1108" s="8" t="s">
        <v>746</v>
      </c>
      <c r="B1108" s="9" t="s">
        <v>264</v>
      </c>
      <c r="C1108" s="10">
        <v>58.499680701605001</v>
      </c>
      <c r="D1108" s="10">
        <v>7.5794005102040805</v>
      </c>
    </row>
    <row r="1109" spans="1:4" x14ac:dyDescent="0.25">
      <c r="A1109" s="8" t="s">
        <v>746</v>
      </c>
      <c r="B1109" s="9" t="s">
        <v>265</v>
      </c>
      <c r="C1109" s="10">
        <v>65.843543786453225</v>
      </c>
      <c r="D1109" s="10">
        <v>8.3714923469387745</v>
      </c>
    </row>
    <row r="1110" spans="1:4" x14ac:dyDescent="0.25">
      <c r="A1110" s="8" t="s">
        <v>746</v>
      </c>
      <c r="B1110" s="9" t="s">
        <v>265</v>
      </c>
      <c r="C1110" s="10">
        <v>67.291029843756647</v>
      </c>
      <c r="D1110" s="10">
        <v>8.394451530612244</v>
      </c>
    </row>
    <row r="1111" spans="1:4" x14ac:dyDescent="0.25">
      <c r="A1111" s="8" t="s">
        <v>746</v>
      </c>
      <c r="B1111" s="9" t="s">
        <v>265</v>
      </c>
      <c r="C1111" s="10">
        <v>66.737579292434745</v>
      </c>
      <c r="D1111" s="10">
        <v>8.4958545918367339</v>
      </c>
    </row>
    <row r="1112" spans="1:4" x14ac:dyDescent="0.25">
      <c r="A1112" s="8" t="s">
        <v>746</v>
      </c>
      <c r="B1112" s="9" t="s">
        <v>266</v>
      </c>
      <c r="C1112" s="10">
        <v>64.82178892247434</v>
      </c>
      <c r="D1112" s="10">
        <v>8.5169005102040813</v>
      </c>
    </row>
    <row r="1113" spans="1:4" x14ac:dyDescent="0.25">
      <c r="A1113" s="8" t="s">
        <v>746</v>
      </c>
      <c r="B1113" s="9" t="s">
        <v>266</v>
      </c>
      <c r="C1113" s="10">
        <v>66.311848099110222</v>
      </c>
      <c r="D1113" s="10">
        <v>8.5274234693877542</v>
      </c>
    </row>
    <row r="1114" spans="1:4" x14ac:dyDescent="0.25">
      <c r="A1114" s="8" t="s">
        <v>746</v>
      </c>
      <c r="B1114" s="9" t="s">
        <v>266</v>
      </c>
      <c r="C1114" s="10">
        <v>64.502490527480944</v>
      </c>
      <c r="D1114" s="10">
        <v>8.3571428571428559</v>
      </c>
    </row>
    <row r="1115" spans="1:4" x14ac:dyDescent="0.25">
      <c r="A1115" s="8" t="s">
        <v>747</v>
      </c>
      <c r="B1115" s="9" t="s">
        <v>267</v>
      </c>
      <c r="C1115" s="10">
        <v>6.5709644755716816</v>
      </c>
      <c r="D1115" s="10">
        <v>6.195068121047492</v>
      </c>
    </row>
    <row r="1116" spans="1:4" x14ac:dyDescent="0.25">
      <c r="A1116" s="8" t="s">
        <v>747</v>
      </c>
      <c r="B1116" s="9" t="s">
        <v>267</v>
      </c>
      <c r="C1116" s="10">
        <v>6.627921694371782</v>
      </c>
      <c r="D1116" s="10">
        <v>6.1932996618706042</v>
      </c>
    </row>
    <row r="1117" spans="1:4" x14ac:dyDescent="0.25">
      <c r="A1117" s="8" t="s">
        <v>747</v>
      </c>
      <c r="B1117" s="9" t="s">
        <v>267</v>
      </c>
      <c r="C1117" s="10">
        <v>6.7144122858830482</v>
      </c>
      <c r="D1117" s="10">
        <v>6.032369876773763</v>
      </c>
    </row>
    <row r="1118" spans="1:4" x14ac:dyDescent="0.25">
      <c r="A1118" s="8" t="s">
        <v>747</v>
      </c>
      <c r="B1118" s="9" t="s">
        <v>136</v>
      </c>
      <c r="C1118" s="10">
        <v>0.95278879419458273</v>
      </c>
      <c r="D1118" s="10">
        <v>-0.12186805879773072</v>
      </c>
    </row>
    <row r="1119" spans="1:4" x14ac:dyDescent="0.25">
      <c r="A1119" s="8" t="s">
        <v>747</v>
      </c>
      <c r="B1119" s="9" t="s">
        <v>136</v>
      </c>
      <c r="C1119" s="10">
        <v>0.97622563496751324</v>
      </c>
      <c r="D1119" s="10">
        <v>-0.12186805879773072</v>
      </c>
    </row>
    <row r="1120" spans="1:4" x14ac:dyDescent="0.25">
      <c r="A1120" s="8" t="s">
        <v>747</v>
      </c>
      <c r="B1120" s="9" t="s">
        <v>136</v>
      </c>
      <c r="C1120" s="10">
        <v>0.98010716395240915</v>
      </c>
      <c r="D1120" s="10">
        <v>-0.12186805879773072</v>
      </c>
    </row>
    <row r="1121" spans="1:4" x14ac:dyDescent="0.25">
      <c r="A1121" s="8" t="s">
        <v>747</v>
      </c>
      <c r="B1121" s="9" t="s">
        <v>136</v>
      </c>
      <c r="C1121" s="10">
        <v>0.99192051303687445</v>
      </c>
      <c r="D1121" s="10">
        <v>-0.12186805879773072</v>
      </c>
    </row>
    <row r="1122" spans="1:4" x14ac:dyDescent="0.25">
      <c r="A1122" s="8" t="s">
        <v>747</v>
      </c>
      <c r="B1122" s="9" t="s">
        <v>136</v>
      </c>
      <c r="C1122" s="10">
        <v>1.0203780271707028</v>
      </c>
      <c r="D1122" s="10">
        <v>-0.12186805879773072</v>
      </c>
    </row>
    <row r="1123" spans="1:4" x14ac:dyDescent="0.25">
      <c r="A1123" s="8" t="s">
        <v>747</v>
      </c>
      <c r="B1123" s="9" t="s">
        <v>136</v>
      </c>
      <c r="C1123" s="10">
        <v>1.0221289342671505</v>
      </c>
      <c r="D1123" s="10">
        <v>-0.12186805879773072</v>
      </c>
    </row>
    <row r="1124" spans="1:4" x14ac:dyDescent="0.25">
      <c r="A1124" s="8" t="s">
        <v>747</v>
      </c>
      <c r="B1124" s="9" t="s">
        <v>179</v>
      </c>
      <c r="C1124" s="10">
        <v>1.8205214749810139</v>
      </c>
      <c r="D1124" s="10">
        <v>-2.1401892958702942E-2</v>
      </c>
    </row>
    <row r="1125" spans="1:4" x14ac:dyDescent="0.25">
      <c r="A1125" s="8" t="s">
        <v>747</v>
      </c>
      <c r="B1125" s="9" t="s">
        <v>179</v>
      </c>
      <c r="C1125" s="10">
        <v>1.8114505105054424</v>
      </c>
      <c r="D1125" s="10">
        <v>-1.4664063494758304E-2</v>
      </c>
    </row>
    <row r="1126" spans="1:4" x14ac:dyDescent="0.25">
      <c r="A1126" s="8" t="s">
        <v>747</v>
      </c>
      <c r="B1126" s="9" t="s">
        <v>179</v>
      </c>
      <c r="C1126" s="10">
        <v>1.7903552442831827</v>
      </c>
      <c r="D1126" s="10">
        <v>-2.7025593141207938E-2</v>
      </c>
    </row>
    <row r="1127" spans="1:4" x14ac:dyDescent="0.25">
      <c r="A1127" s="8" t="s">
        <v>747</v>
      </c>
      <c r="B1127" s="9" t="s">
        <v>268</v>
      </c>
      <c r="C1127" s="10">
        <v>6.5772930554383597</v>
      </c>
      <c r="D1127" s="10">
        <v>0.29990945489014326</v>
      </c>
    </row>
    <row r="1128" spans="1:4" x14ac:dyDescent="0.25">
      <c r="A1128" s="8" t="s">
        <v>747</v>
      </c>
      <c r="B1128" s="9" t="s">
        <v>268</v>
      </c>
      <c r="C1128" s="10">
        <v>6.6975360729052404</v>
      </c>
      <c r="D1128" s="10">
        <v>0.28664601106348059</v>
      </c>
    </row>
    <row r="1129" spans="1:4" x14ac:dyDescent="0.25">
      <c r="A1129" s="8" t="s">
        <v>747</v>
      </c>
      <c r="B1129" s="9" t="s">
        <v>268</v>
      </c>
      <c r="C1129" s="10">
        <v>6.7882457176609572</v>
      </c>
      <c r="D1129" s="10">
        <v>0.29336615593565635</v>
      </c>
    </row>
    <row r="1130" spans="1:4" x14ac:dyDescent="0.25">
      <c r="A1130" s="8" t="s">
        <v>747</v>
      </c>
      <c r="B1130" s="9" t="s">
        <v>269</v>
      </c>
      <c r="C1130" s="10">
        <v>6.9295840013500962</v>
      </c>
      <c r="D1130" s="10">
        <v>0.29955576305476561</v>
      </c>
    </row>
    <row r="1131" spans="1:4" x14ac:dyDescent="0.25">
      <c r="A1131" s="8" t="s">
        <v>747</v>
      </c>
      <c r="B1131" s="9" t="s">
        <v>269</v>
      </c>
      <c r="C1131" s="10">
        <v>6.914817314994516</v>
      </c>
      <c r="D1131" s="10">
        <v>0.32661318846115756</v>
      </c>
    </row>
    <row r="1132" spans="1:4" x14ac:dyDescent="0.25">
      <c r="A1132" s="8" t="s">
        <v>747</v>
      </c>
      <c r="B1132" s="9" t="s">
        <v>269</v>
      </c>
      <c r="C1132" s="10">
        <v>7.1025651843726259</v>
      </c>
      <c r="D1132" s="10">
        <v>0.3195393517536041</v>
      </c>
    </row>
    <row r="1133" spans="1:4" x14ac:dyDescent="0.25">
      <c r="A1133" s="8" t="s">
        <v>747</v>
      </c>
      <c r="B1133" s="9" t="s">
        <v>270</v>
      </c>
      <c r="C1133" s="10">
        <v>6.5794025820605855</v>
      </c>
      <c r="D1133" s="10">
        <v>0.27267518356606252</v>
      </c>
    </row>
    <row r="1134" spans="1:4" x14ac:dyDescent="0.25">
      <c r="A1134" s="8" t="s">
        <v>747</v>
      </c>
      <c r="B1134" s="9" t="s">
        <v>270</v>
      </c>
      <c r="C1134" s="10">
        <v>6.5245548898827108</v>
      </c>
      <c r="D1134" s="10">
        <v>0.23111639290918606</v>
      </c>
    </row>
    <row r="1135" spans="1:4" x14ac:dyDescent="0.25">
      <c r="A1135" s="8" t="s">
        <v>747</v>
      </c>
      <c r="B1135" s="9" t="s">
        <v>270</v>
      </c>
      <c r="C1135" s="10">
        <v>6.4781453041937391</v>
      </c>
      <c r="D1135" s="10">
        <v>0.25304528670260173</v>
      </c>
    </row>
    <row r="1136" spans="1:4" x14ac:dyDescent="0.25">
      <c r="A1136" s="8" t="s">
        <v>747</v>
      </c>
      <c r="B1136" s="9" t="s">
        <v>271</v>
      </c>
      <c r="C1136" s="10">
        <v>24.200278457514134</v>
      </c>
      <c r="D1136" s="10">
        <v>2.2248772689331235</v>
      </c>
    </row>
    <row r="1137" spans="1:4" x14ac:dyDescent="0.25">
      <c r="A1137" s="8" t="s">
        <v>747</v>
      </c>
      <c r="B1137" s="9" t="s">
        <v>271</v>
      </c>
      <c r="C1137" s="10">
        <v>24.305754788625432</v>
      </c>
      <c r="D1137" s="10">
        <v>2.1771288711571377</v>
      </c>
    </row>
    <row r="1138" spans="1:4" x14ac:dyDescent="0.25">
      <c r="A1138" s="8" t="s">
        <v>747</v>
      </c>
      <c r="B1138" s="9" t="s">
        <v>271</v>
      </c>
      <c r="C1138" s="10">
        <v>24.369040587292211</v>
      </c>
      <c r="D1138" s="10">
        <v>2.1541389018575892</v>
      </c>
    </row>
    <row r="1139" spans="1:4" x14ac:dyDescent="0.25">
      <c r="A1139" s="8" t="s">
        <v>747</v>
      </c>
      <c r="B1139" s="9" t="s">
        <v>272</v>
      </c>
      <c r="C1139" s="10">
        <v>27.132520462408234</v>
      </c>
      <c r="D1139" s="10">
        <v>2.6528443897401068</v>
      </c>
    </row>
    <row r="1140" spans="1:4" x14ac:dyDescent="0.25">
      <c r="A1140" s="8" t="s">
        <v>747</v>
      </c>
      <c r="B1140" s="9" t="s">
        <v>272</v>
      </c>
      <c r="C1140" s="10">
        <v>26.225424014851068</v>
      </c>
      <c r="D1140" s="10">
        <v>2.6581497672707721</v>
      </c>
    </row>
    <row r="1141" spans="1:4" x14ac:dyDescent="0.25">
      <c r="A1141" s="8" t="s">
        <v>747</v>
      </c>
      <c r="B1141" s="9" t="s">
        <v>272</v>
      </c>
      <c r="C1141" s="10">
        <v>26.204328748628807</v>
      </c>
      <c r="D1141" s="10">
        <v>2.7200458384618647</v>
      </c>
    </row>
    <row r="1142" spans="1:4" x14ac:dyDescent="0.25">
      <c r="A1142" s="8" t="s">
        <v>747</v>
      </c>
      <c r="B1142" s="9" t="s">
        <v>273</v>
      </c>
      <c r="C1142" s="10">
        <v>25.360518099738421</v>
      </c>
      <c r="D1142" s="10">
        <v>2.3928808907375179</v>
      </c>
    </row>
    <row r="1143" spans="1:4" x14ac:dyDescent="0.25">
      <c r="A1143" s="8" t="s">
        <v>747</v>
      </c>
      <c r="B1143" s="9" t="s">
        <v>273</v>
      </c>
      <c r="C1143" s="10">
        <v>24.896422242848704</v>
      </c>
      <c r="D1143" s="10">
        <v>2.3628170847304157</v>
      </c>
    </row>
    <row r="1144" spans="1:4" x14ac:dyDescent="0.25">
      <c r="A1144" s="8" t="s">
        <v>747</v>
      </c>
      <c r="B1144" s="9" t="s">
        <v>273</v>
      </c>
      <c r="C1144" s="10">
        <v>25.086279638849042</v>
      </c>
      <c r="D1144" s="10">
        <v>2.3186056053082069</v>
      </c>
    </row>
    <row r="1145" spans="1:4" x14ac:dyDescent="0.25">
      <c r="A1145" s="8" t="s">
        <v>747</v>
      </c>
      <c r="B1145" s="9" t="s">
        <v>274</v>
      </c>
      <c r="C1145" s="10">
        <v>6.7987933507720859</v>
      </c>
      <c r="D1145" s="10">
        <v>0.47180368688369195</v>
      </c>
    </row>
    <row r="1146" spans="1:4" x14ac:dyDescent="0.25">
      <c r="A1146" s="8" t="s">
        <v>747</v>
      </c>
      <c r="B1146" s="9" t="s">
        <v>274</v>
      </c>
      <c r="C1146" s="10">
        <v>6.7523837650831151</v>
      </c>
      <c r="D1146" s="10">
        <v>0.46897415220067057</v>
      </c>
    </row>
    <row r="1147" spans="1:4" x14ac:dyDescent="0.25">
      <c r="A1147" s="8" t="s">
        <v>747</v>
      </c>
      <c r="B1147" s="9" t="s">
        <v>274</v>
      </c>
      <c r="C1147" s="10">
        <v>6.9464602143279048</v>
      </c>
      <c r="D1147" s="10">
        <v>0.47144999504831425</v>
      </c>
    </row>
    <row r="1148" spans="1:4" x14ac:dyDescent="0.25">
      <c r="A1148" s="8" t="s">
        <v>747</v>
      </c>
      <c r="B1148" s="9" t="s">
        <v>275</v>
      </c>
      <c r="C1148" s="10">
        <v>7.805037549573874</v>
      </c>
      <c r="D1148" s="10">
        <v>0.53759036826393891</v>
      </c>
    </row>
    <row r="1149" spans="1:4" x14ac:dyDescent="0.25">
      <c r="A1149" s="8" t="s">
        <v>747</v>
      </c>
      <c r="B1149" s="9" t="s">
        <v>275</v>
      </c>
      <c r="C1149" s="10">
        <v>7.7797232301071633</v>
      </c>
      <c r="D1149" s="10">
        <v>0.56111087531655413</v>
      </c>
    </row>
    <row r="1150" spans="1:4" x14ac:dyDescent="0.25">
      <c r="A1150" s="8" t="s">
        <v>747</v>
      </c>
      <c r="B1150" s="9" t="s">
        <v>275</v>
      </c>
      <c r="C1150" s="10">
        <v>7.5835372542401478</v>
      </c>
      <c r="D1150" s="10">
        <v>0.56783102018872988</v>
      </c>
    </row>
    <row r="1151" spans="1:4" x14ac:dyDescent="0.25">
      <c r="A1151" s="8" t="s">
        <v>747</v>
      </c>
      <c r="B1151" s="9" t="s">
        <v>276</v>
      </c>
      <c r="C1151" s="10">
        <v>7.6468230529069263</v>
      </c>
      <c r="D1151" s="10">
        <v>0.52485746219034279</v>
      </c>
    </row>
    <row r="1152" spans="1:4" x14ac:dyDescent="0.25">
      <c r="A1152" s="8" t="s">
        <v>747</v>
      </c>
      <c r="B1152" s="9" t="s">
        <v>276</v>
      </c>
      <c r="C1152" s="10">
        <v>7.5793182009956963</v>
      </c>
      <c r="D1152" s="10">
        <v>0.49249465925328578</v>
      </c>
    </row>
    <row r="1153" spans="1:4" x14ac:dyDescent="0.25">
      <c r="A1153" s="8" t="s">
        <v>747</v>
      </c>
      <c r="B1153" s="9" t="s">
        <v>276</v>
      </c>
      <c r="C1153" s="10">
        <v>7.7354231710404173</v>
      </c>
      <c r="D1153" s="10">
        <v>0.48223759602733324</v>
      </c>
    </row>
    <row r="1154" spans="1:4" x14ac:dyDescent="0.25">
      <c r="A1154" s="8" t="s">
        <v>747</v>
      </c>
      <c r="B1154" s="9" t="s">
        <v>277</v>
      </c>
      <c r="C1154" s="10">
        <v>4.0121086828115766</v>
      </c>
      <c r="D1154" s="10">
        <v>8.787119958122884E-2</v>
      </c>
    </row>
    <row r="1155" spans="1:4" x14ac:dyDescent="0.25">
      <c r="A1155" s="8" t="s">
        <v>747</v>
      </c>
      <c r="B1155" s="9" t="s">
        <v>277</v>
      </c>
      <c r="C1155" s="10">
        <v>3.9699181503670582</v>
      </c>
      <c r="D1155" s="10">
        <v>8.8932275087361859E-2</v>
      </c>
    </row>
    <row r="1156" spans="1:4" x14ac:dyDescent="0.25">
      <c r="A1156" s="8" t="s">
        <v>747</v>
      </c>
      <c r="B1156" s="9" t="s">
        <v>277</v>
      </c>
      <c r="C1156" s="10">
        <v>4.0922706944561638</v>
      </c>
      <c r="D1156" s="10">
        <v>6.3820154775547144E-2</v>
      </c>
    </row>
    <row r="1157" spans="1:4" x14ac:dyDescent="0.25">
      <c r="A1157" s="8" t="s">
        <v>747</v>
      </c>
      <c r="B1157" s="9" t="s">
        <v>278</v>
      </c>
      <c r="C1157" s="10">
        <v>4.1428993333895869</v>
      </c>
      <c r="D1157" s="10">
        <v>0.10007356790175852</v>
      </c>
    </row>
    <row r="1158" spans="1:4" x14ac:dyDescent="0.25">
      <c r="A1158" s="8" t="s">
        <v>747</v>
      </c>
      <c r="B1158" s="9" t="s">
        <v>278</v>
      </c>
      <c r="C1158" s="10">
        <v>4.016327736056029</v>
      </c>
      <c r="D1158" s="10">
        <v>0.11634339232913145</v>
      </c>
    </row>
    <row r="1159" spans="1:4" x14ac:dyDescent="0.25">
      <c r="A1159" s="8" t="s">
        <v>747</v>
      </c>
      <c r="B1159" s="9" t="s">
        <v>278</v>
      </c>
      <c r="C1159" s="10">
        <v>4.1028183275672934</v>
      </c>
      <c r="D1159" s="10">
        <v>0.1220024616951742</v>
      </c>
    </row>
    <row r="1160" spans="1:4" x14ac:dyDescent="0.25">
      <c r="A1160" s="8" t="s">
        <v>747</v>
      </c>
      <c r="B1160" s="9" t="s">
        <v>279</v>
      </c>
      <c r="C1160" s="10">
        <v>4.1365707535229097</v>
      </c>
      <c r="D1160" s="10">
        <v>0.12801522289659464</v>
      </c>
    </row>
    <row r="1161" spans="1:4" x14ac:dyDescent="0.25">
      <c r="A1161" s="8" t="s">
        <v>747</v>
      </c>
      <c r="B1161" s="9" t="s">
        <v>279</v>
      </c>
      <c r="C1161" s="10">
        <v>4.1028183275672934</v>
      </c>
      <c r="D1161" s="10">
        <v>0.10166518116095806</v>
      </c>
    </row>
    <row r="1162" spans="1:4" x14ac:dyDescent="0.25">
      <c r="A1162" s="8" t="s">
        <v>747</v>
      </c>
      <c r="B1162" s="9" t="s">
        <v>279</v>
      </c>
      <c r="C1162" s="10">
        <v>4.1787612859674281</v>
      </c>
      <c r="D1162" s="10">
        <v>0.12430145862512906</v>
      </c>
    </row>
    <row r="1163" spans="1:4" x14ac:dyDescent="0.25">
      <c r="A1163" s="8" t="s">
        <v>747</v>
      </c>
      <c r="B1163" s="9" t="s">
        <v>280</v>
      </c>
      <c r="C1163" s="10">
        <v>14.283393806429837</v>
      </c>
      <c r="D1163" s="10">
        <v>0.8470707242194021</v>
      </c>
    </row>
    <row r="1164" spans="1:4" x14ac:dyDescent="0.25">
      <c r="A1164" s="8" t="s">
        <v>747</v>
      </c>
      <c r="B1164" s="9" t="s">
        <v>280</v>
      </c>
      <c r="C1164" s="10">
        <v>14.296050966163193</v>
      </c>
      <c r="D1164" s="10">
        <v>0.87324392003734974</v>
      </c>
    </row>
    <row r="1165" spans="1:4" x14ac:dyDescent="0.25">
      <c r="A1165" s="8" t="s">
        <v>747</v>
      </c>
      <c r="B1165" s="9" t="s">
        <v>280</v>
      </c>
      <c r="C1165" s="10">
        <v>14.116741203273984</v>
      </c>
      <c r="D1165" s="10">
        <v>0.8470707242194021</v>
      </c>
    </row>
    <row r="1166" spans="1:4" x14ac:dyDescent="0.25">
      <c r="A1166" s="8" t="s">
        <v>747</v>
      </c>
      <c r="B1166" s="9" t="s">
        <v>281</v>
      </c>
      <c r="C1166" s="10">
        <v>15.274871318876045</v>
      </c>
      <c r="D1166" s="10">
        <v>0.93231045654542111</v>
      </c>
    </row>
    <row r="1167" spans="1:4" x14ac:dyDescent="0.25">
      <c r="A1167" s="8" t="s">
        <v>747</v>
      </c>
      <c r="B1167" s="9" t="s">
        <v>281</v>
      </c>
      <c r="C1167" s="10">
        <v>15.414100075942958</v>
      </c>
      <c r="D1167" s="10">
        <v>0.90047819136143048</v>
      </c>
    </row>
    <row r="1168" spans="1:4" x14ac:dyDescent="0.25">
      <c r="A1168" s="8" t="s">
        <v>747</v>
      </c>
      <c r="B1168" s="9" t="s">
        <v>281</v>
      </c>
      <c r="C1168" s="10">
        <v>15.403552442831829</v>
      </c>
      <c r="D1168" s="10">
        <v>0.90861310357511693</v>
      </c>
    </row>
    <row r="1169" spans="1:4" x14ac:dyDescent="0.25">
      <c r="A1169" s="8" t="s">
        <v>747</v>
      </c>
      <c r="B1169" s="9" t="s">
        <v>282</v>
      </c>
      <c r="C1169" s="10">
        <v>15.068137709897899</v>
      </c>
      <c r="D1169" s="10">
        <v>0.87271338228428319</v>
      </c>
    </row>
    <row r="1170" spans="1:4" x14ac:dyDescent="0.25">
      <c r="A1170" s="8" t="s">
        <v>747</v>
      </c>
      <c r="B1170" s="9" t="s">
        <v>282</v>
      </c>
      <c r="C1170" s="10">
        <v>15.572314572609907</v>
      </c>
      <c r="D1170" s="10">
        <v>0.89517281383076552</v>
      </c>
    </row>
    <row r="1171" spans="1:4" x14ac:dyDescent="0.25">
      <c r="A1171" s="8" t="s">
        <v>747</v>
      </c>
      <c r="B1171" s="9" t="s">
        <v>282</v>
      </c>
      <c r="C1171" s="10">
        <v>15.517466880432034</v>
      </c>
      <c r="D1171" s="10">
        <v>0.87448184146117169</v>
      </c>
    </row>
    <row r="1172" spans="1:4" x14ac:dyDescent="0.25">
      <c r="A1172" s="8" t="s">
        <v>747</v>
      </c>
      <c r="B1172" s="9" t="s">
        <v>283</v>
      </c>
      <c r="C1172" s="10">
        <v>17.975065395325288</v>
      </c>
      <c r="D1172" s="10">
        <v>1.2088974718107606</v>
      </c>
    </row>
    <row r="1173" spans="1:4" x14ac:dyDescent="0.25">
      <c r="A1173" s="8" t="s">
        <v>747</v>
      </c>
      <c r="B1173" s="9" t="s">
        <v>283</v>
      </c>
      <c r="C1173" s="10">
        <v>18.669099654037634</v>
      </c>
      <c r="D1173" s="10">
        <v>1.4048427486099908</v>
      </c>
    </row>
    <row r="1174" spans="1:4" x14ac:dyDescent="0.25">
      <c r="A1174" s="8" t="s">
        <v>747</v>
      </c>
      <c r="B1174" s="9" t="s">
        <v>283</v>
      </c>
      <c r="C1174" s="10">
        <v>17.966627288836388</v>
      </c>
      <c r="D1174" s="10">
        <v>1.3965309904786156</v>
      </c>
    </row>
    <row r="1175" spans="1:4" x14ac:dyDescent="0.25">
      <c r="A1175" s="8" t="s">
        <v>747</v>
      </c>
      <c r="B1175" s="9" t="s">
        <v>284</v>
      </c>
      <c r="C1175" s="10">
        <v>18.500337524259557</v>
      </c>
      <c r="D1175" s="10">
        <v>1.229057906427288</v>
      </c>
    </row>
    <row r="1176" spans="1:4" x14ac:dyDescent="0.25">
      <c r="A1176" s="8" t="s">
        <v>747</v>
      </c>
      <c r="B1176" s="9" t="s">
        <v>284</v>
      </c>
      <c r="C1176" s="10">
        <v>19.04881444603831</v>
      </c>
      <c r="D1176" s="10">
        <v>1.3965309904786156</v>
      </c>
    </row>
    <row r="1177" spans="1:4" x14ac:dyDescent="0.25">
      <c r="A1177" s="8" t="s">
        <v>747</v>
      </c>
      <c r="B1177" s="9" t="s">
        <v>284</v>
      </c>
      <c r="C1177" s="10">
        <v>18.89059994937136</v>
      </c>
      <c r="D1177" s="10">
        <v>1.3963541445609269</v>
      </c>
    </row>
    <row r="1178" spans="1:4" x14ac:dyDescent="0.25">
      <c r="A1178" s="8" t="s">
        <v>747</v>
      </c>
      <c r="B1178" s="9" t="s">
        <v>285</v>
      </c>
      <c r="C1178" s="10">
        <v>18.795671251371193</v>
      </c>
      <c r="D1178" s="10">
        <v>1.3717725620021786</v>
      </c>
    </row>
    <row r="1179" spans="1:4" x14ac:dyDescent="0.25">
      <c r="A1179" s="8" t="s">
        <v>747</v>
      </c>
      <c r="B1179" s="9" t="s">
        <v>285</v>
      </c>
      <c r="C1179" s="10">
        <v>19.183824149860772</v>
      </c>
      <c r="D1179" s="10">
        <v>1.1926276473833877</v>
      </c>
    </row>
    <row r="1180" spans="1:4" x14ac:dyDescent="0.25">
      <c r="A1180" s="8" t="s">
        <v>747</v>
      </c>
      <c r="B1180" s="9" t="s">
        <v>285</v>
      </c>
      <c r="C1180" s="10">
        <v>19.177495569994093</v>
      </c>
      <c r="D1180" s="10">
        <v>1.1132238303411004</v>
      </c>
    </row>
    <row r="1181" spans="1:4" x14ac:dyDescent="0.25">
      <c r="A1181" s="8" t="s">
        <v>747</v>
      </c>
      <c r="B1181" s="9" t="s">
        <v>286</v>
      </c>
      <c r="C1181" s="10">
        <v>5.8178634714370094</v>
      </c>
      <c r="D1181" s="10">
        <v>0.33351017925102217</v>
      </c>
    </row>
    <row r="1182" spans="1:4" x14ac:dyDescent="0.25">
      <c r="A1182" s="8" t="s">
        <v>747</v>
      </c>
      <c r="B1182" s="9" t="s">
        <v>286</v>
      </c>
      <c r="C1182" s="10">
        <v>5.969749388237279</v>
      </c>
      <c r="D1182" s="10">
        <v>0.32572895887271336</v>
      </c>
    </row>
    <row r="1183" spans="1:4" x14ac:dyDescent="0.25">
      <c r="A1183" s="8" t="s">
        <v>747</v>
      </c>
      <c r="B1183" s="9" t="s">
        <v>286</v>
      </c>
      <c r="C1183" s="10">
        <v>5.828411104548139</v>
      </c>
      <c r="D1183" s="10">
        <v>0.33916924861706493</v>
      </c>
    </row>
    <row r="1184" spans="1:4" x14ac:dyDescent="0.25">
      <c r="A1184" s="8" t="s">
        <v>747</v>
      </c>
      <c r="B1184" s="9" t="s">
        <v>287</v>
      </c>
      <c r="C1184" s="10">
        <v>6.1110876719264198</v>
      </c>
      <c r="D1184" s="10">
        <v>0.58993675989983452</v>
      </c>
    </row>
    <row r="1185" spans="1:4" x14ac:dyDescent="0.25">
      <c r="A1185" s="8" t="s">
        <v>747</v>
      </c>
      <c r="B1185" s="9" t="s">
        <v>287</v>
      </c>
      <c r="C1185" s="10">
        <v>6.0815542992152558</v>
      </c>
      <c r="D1185" s="10">
        <v>0.60054751496116454</v>
      </c>
    </row>
    <row r="1186" spans="1:4" x14ac:dyDescent="0.25">
      <c r="A1186" s="8" t="s">
        <v>747</v>
      </c>
      <c r="B1186" s="9" t="s">
        <v>287</v>
      </c>
      <c r="C1186" s="10">
        <v>6.1933592101932327</v>
      </c>
      <c r="D1186" s="10">
        <v>0.58427769053379164</v>
      </c>
    </row>
    <row r="1187" spans="1:4" x14ac:dyDescent="0.25">
      <c r="A1187" s="8" t="s">
        <v>747</v>
      </c>
      <c r="B1187" s="9" t="s">
        <v>288</v>
      </c>
      <c r="C1187" s="10">
        <v>6.1553877309931657</v>
      </c>
      <c r="D1187" s="10">
        <v>0.32979641497955653</v>
      </c>
    </row>
    <row r="1188" spans="1:4" x14ac:dyDescent="0.25">
      <c r="A1188" s="8" t="s">
        <v>747</v>
      </c>
      <c r="B1188" s="9" t="s">
        <v>288</v>
      </c>
      <c r="C1188" s="10">
        <v>6.0836638258374816</v>
      </c>
      <c r="D1188" s="10">
        <v>0.35826860772745917</v>
      </c>
    </row>
    <row r="1189" spans="1:4" x14ac:dyDescent="0.25">
      <c r="A1189" s="8" t="s">
        <v>747</v>
      </c>
      <c r="B1189" s="9" t="s">
        <v>288</v>
      </c>
      <c r="C1189" s="10">
        <v>6.2587545354822369</v>
      </c>
      <c r="D1189" s="10">
        <v>0.37506896990789862</v>
      </c>
    </row>
    <row r="1190" spans="1:4" x14ac:dyDescent="0.25">
      <c r="A1190" s="8" t="s">
        <v>747</v>
      </c>
      <c r="B1190" s="9" t="s">
        <v>289</v>
      </c>
      <c r="C1190" s="10">
        <v>18.574170956037467</v>
      </c>
      <c r="D1190" s="10">
        <v>2.0374205961829577</v>
      </c>
    </row>
    <row r="1191" spans="1:4" x14ac:dyDescent="0.25">
      <c r="A1191" s="8" t="s">
        <v>747</v>
      </c>
      <c r="B1191" s="9" t="s">
        <v>289</v>
      </c>
      <c r="C1191" s="10">
        <v>18.829423677326808</v>
      </c>
      <c r="D1191" s="10">
        <v>2.0780951572513895</v>
      </c>
    </row>
    <row r="1192" spans="1:4" x14ac:dyDescent="0.25">
      <c r="A1192" s="8" t="s">
        <v>747</v>
      </c>
      <c r="B1192" s="9" t="s">
        <v>289</v>
      </c>
      <c r="C1192" s="10">
        <v>18.228208589992406</v>
      </c>
      <c r="D1192" s="10">
        <v>2.0108937085296321</v>
      </c>
    </row>
    <row r="1193" spans="1:4" x14ac:dyDescent="0.25">
      <c r="A1193" s="8" t="s">
        <v>747</v>
      </c>
      <c r="B1193" s="9" t="s">
        <v>290</v>
      </c>
      <c r="C1193" s="10">
        <v>18.205003797147921</v>
      </c>
      <c r="D1193" s="10">
        <v>1.9401553414540975</v>
      </c>
    </row>
    <row r="1194" spans="1:4" x14ac:dyDescent="0.25">
      <c r="A1194" s="8" t="s">
        <v>747</v>
      </c>
      <c r="B1194" s="9" t="s">
        <v>290</v>
      </c>
      <c r="C1194" s="10">
        <v>18.580499535904146</v>
      </c>
      <c r="D1194" s="10">
        <v>1.9136284538007722</v>
      </c>
    </row>
    <row r="1195" spans="1:4" x14ac:dyDescent="0.25">
      <c r="A1195" s="8" t="s">
        <v>747</v>
      </c>
      <c r="B1195" s="9" t="s">
        <v>290</v>
      </c>
      <c r="C1195" s="10">
        <v>18.909585688971397</v>
      </c>
      <c r="D1195" s="10">
        <v>1.8605746784941215</v>
      </c>
    </row>
    <row r="1196" spans="1:4" x14ac:dyDescent="0.25">
      <c r="A1196" s="8" t="s">
        <v>747</v>
      </c>
      <c r="B1196" s="9" t="s">
        <v>291</v>
      </c>
      <c r="C1196" s="10">
        <v>19.331491013416592</v>
      </c>
      <c r="D1196" s="10">
        <v>2.2885417993011048</v>
      </c>
    </row>
    <row r="1197" spans="1:4" x14ac:dyDescent="0.25">
      <c r="A1197" s="8" t="s">
        <v>747</v>
      </c>
      <c r="B1197" s="9" t="s">
        <v>291</v>
      </c>
      <c r="C1197" s="10">
        <v>19.723862965150623</v>
      </c>
      <c r="D1197" s="10">
        <v>2.3522063296690856</v>
      </c>
    </row>
    <row r="1198" spans="1:4" x14ac:dyDescent="0.25">
      <c r="A1198" s="8" t="s">
        <v>747</v>
      </c>
      <c r="B1198" s="9" t="s">
        <v>291</v>
      </c>
      <c r="C1198" s="10">
        <v>19.588853261328158</v>
      </c>
      <c r="D1198" s="10">
        <v>2.3044579318930998</v>
      </c>
    </row>
    <row r="1199" spans="1:4" x14ac:dyDescent="0.25">
      <c r="A1199" s="8" t="s">
        <v>747</v>
      </c>
      <c r="B1199" s="9" t="s">
        <v>292</v>
      </c>
      <c r="C1199" s="10">
        <v>7.9168424605518508</v>
      </c>
      <c r="D1199" s="10">
        <v>0.37506896990789862</v>
      </c>
    </row>
    <row r="1200" spans="1:4" x14ac:dyDescent="0.25">
      <c r="A1200" s="8" t="s">
        <v>747</v>
      </c>
      <c r="B1200" s="9" t="s">
        <v>292</v>
      </c>
      <c r="C1200" s="10">
        <v>7.8767614547295581</v>
      </c>
      <c r="D1200" s="10">
        <v>0.38055119335625259</v>
      </c>
    </row>
    <row r="1201" spans="1:4" x14ac:dyDescent="0.25">
      <c r="A1201" s="8" t="s">
        <v>747</v>
      </c>
      <c r="B1201" s="9" t="s">
        <v>292</v>
      </c>
      <c r="C1201" s="10">
        <v>8.0581807442409925</v>
      </c>
      <c r="D1201" s="10">
        <v>0.39133879433527158</v>
      </c>
    </row>
    <row r="1202" spans="1:4" x14ac:dyDescent="0.25">
      <c r="A1202" s="8" t="s">
        <v>747</v>
      </c>
      <c r="B1202" s="9" t="s">
        <v>293</v>
      </c>
      <c r="C1202" s="10">
        <v>8.4864146485528646</v>
      </c>
      <c r="D1202" s="10">
        <v>0.4799385990973784</v>
      </c>
    </row>
    <row r="1203" spans="1:4" x14ac:dyDescent="0.25">
      <c r="A1203" s="8" t="s">
        <v>747</v>
      </c>
      <c r="B1203" s="9" t="s">
        <v>293</v>
      </c>
      <c r="C1203" s="10">
        <v>8.3767192641971135</v>
      </c>
      <c r="D1203" s="10">
        <v>0.47817013992049001</v>
      </c>
    </row>
    <row r="1204" spans="1:4" x14ac:dyDescent="0.25">
      <c r="A1204" s="8" t="s">
        <v>747</v>
      </c>
      <c r="B1204" s="9" t="s">
        <v>293</v>
      </c>
      <c r="C1204" s="10">
        <v>8.6319719854864552</v>
      </c>
      <c r="D1204" s="10">
        <v>0.50593494899763725</v>
      </c>
    </row>
    <row r="1205" spans="1:4" x14ac:dyDescent="0.25">
      <c r="A1205" s="8" t="s">
        <v>747</v>
      </c>
      <c r="B1205" s="9" t="s">
        <v>294</v>
      </c>
      <c r="C1205" s="10">
        <v>7.8092566028183272</v>
      </c>
      <c r="D1205" s="10">
        <v>0.39169248617064917</v>
      </c>
    </row>
    <row r="1206" spans="1:4" x14ac:dyDescent="0.25">
      <c r="A1206" s="8" t="s">
        <v>747</v>
      </c>
      <c r="B1206" s="9" t="s">
        <v>294</v>
      </c>
      <c r="C1206" s="10">
        <v>7.7206564846848353</v>
      </c>
      <c r="D1206" s="10">
        <v>0.42635428603766107</v>
      </c>
    </row>
    <row r="1207" spans="1:4" x14ac:dyDescent="0.25">
      <c r="A1207" s="8" t="s">
        <v>747</v>
      </c>
      <c r="B1207" s="9" t="s">
        <v>294</v>
      </c>
      <c r="C1207" s="10">
        <v>7.7417517509070954</v>
      </c>
      <c r="D1207" s="10">
        <v>0.36711090361190102</v>
      </c>
    </row>
    <row r="1208" spans="1:4" x14ac:dyDescent="0.25">
      <c r="A1208" s="8" t="s">
        <v>747</v>
      </c>
      <c r="B1208" s="9" t="s">
        <v>295</v>
      </c>
      <c r="C1208" s="10">
        <v>7.0962366045059495</v>
      </c>
      <c r="D1208" s="10">
        <v>0.17204985640111478</v>
      </c>
    </row>
    <row r="1209" spans="1:4" x14ac:dyDescent="0.25">
      <c r="A1209" s="8" t="s">
        <v>747</v>
      </c>
      <c r="B1209" s="9" t="s">
        <v>295</v>
      </c>
      <c r="C1209" s="10">
        <v>7.0962366045059495</v>
      </c>
      <c r="D1209" s="10">
        <v>0.16356125235205068</v>
      </c>
    </row>
    <row r="1210" spans="1:4" x14ac:dyDescent="0.25">
      <c r="A1210" s="8" t="s">
        <v>747</v>
      </c>
      <c r="B1210" s="9" t="s">
        <v>295</v>
      </c>
      <c r="C1210" s="10">
        <v>7.1700700362838568</v>
      </c>
      <c r="D1210" s="10">
        <v>0.19698513079524069</v>
      </c>
    </row>
    <row r="1211" spans="1:4" x14ac:dyDescent="0.25">
      <c r="A1211" s="8" t="s">
        <v>747</v>
      </c>
      <c r="B1211" s="9" t="s">
        <v>296</v>
      </c>
      <c r="C1211" s="10">
        <v>8.0413045312631848</v>
      </c>
      <c r="D1211" s="10">
        <v>0.36268975566968015</v>
      </c>
    </row>
    <row r="1212" spans="1:4" x14ac:dyDescent="0.25">
      <c r="A1212" s="8" t="s">
        <v>747</v>
      </c>
      <c r="B1212" s="9" t="s">
        <v>296</v>
      </c>
      <c r="C1212" s="10">
        <v>8.1847523415745496</v>
      </c>
      <c r="D1212" s="10">
        <v>0.36286660158736894</v>
      </c>
    </row>
    <row r="1213" spans="1:4" x14ac:dyDescent="0.25">
      <c r="A1213" s="8" t="s">
        <v>747</v>
      </c>
      <c r="B1213" s="9" t="s">
        <v>296</v>
      </c>
      <c r="C1213" s="10">
        <v>8.085604590329929</v>
      </c>
      <c r="D1213" s="10">
        <v>0.35066423326683926</v>
      </c>
    </row>
    <row r="1214" spans="1:4" x14ac:dyDescent="0.25">
      <c r="A1214" s="8" t="s">
        <v>747</v>
      </c>
      <c r="B1214" s="9" t="s">
        <v>297</v>
      </c>
      <c r="C1214" s="10">
        <v>7.6215087334402156</v>
      </c>
      <c r="D1214" s="10">
        <v>0.25569797546793427</v>
      </c>
    </row>
    <row r="1215" spans="1:4" x14ac:dyDescent="0.25">
      <c r="A1215" s="8" t="s">
        <v>747</v>
      </c>
      <c r="B1215" s="9" t="s">
        <v>297</v>
      </c>
      <c r="C1215" s="10">
        <v>7.7248755379292886</v>
      </c>
      <c r="D1215" s="10">
        <v>0.27886479068517178</v>
      </c>
    </row>
    <row r="1216" spans="1:4" x14ac:dyDescent="0.25">
      <c r="A1216" s="8" t="s">
        <v>747</v>
      </c>
      <c r="B1216" s="9" t="s">
        <v>297</v>
      </c>
      <c r="C1216" s="10">
        <v>7.8282423424183616</v>
      </c>
      <c r="D1216" s="10">
        <v>0.28876816207574663</v>
      </c>
    </row>
    <row r="1217" spans="1:4" x14ac:dyDescent="0.25">
      <c r="A1217" s="8" t="s">
        <v>747</v>
      </c>
      <c r="B1217" s="9" t="s">
        <v>298</v>
      </c>
      <c r="C1217" s="10">
        <v>9.9736309172221738</v>
      </c>
      <c r="D1217" s="10">
        <v>0.22174355927167777</v>
      </c>
    </row>
    <row r="1218" spans="1:4" x14ac:dyDescent="0.25">
      <c r="A1218" s="8" t="s">
        <v>747</v>
      </c>
      <c r="B1218" s="9" t="s">
        <v>298</v>
      </c>
      <c r="C1218" s="10">
        <v>9.977849970466627</v>
      </c>
      <c r="D1218" s="10">
        <v>0.24437983673584882</v>
      </c>
    </row>
    <row r="1219" spans="1:4" x14ac:dyDescent="0.25">
      <c r="A1219" s="8" t="s">
        <v>747</v>
      </c>
      <c r="B1219" s="9" t="s">
        <v>298</v>
      </c>
      <c r="C1219" s="10">
        <v>10.095983461311281</v>
      </c>
      <c r="D1219" s="10">
        <v>0.23253116025069676</v>
      </c>
    </row>
    <row r="1220" spans="1:4" x14ac:dyDescent="0.25">
      <c r="A1220" s="8" t="s">
        <v>747</v>
      </c>
      <c r="B1220" s="9" t="s">
        <v>299</v>
      </c>
      <c r="C1220" s="10">
        <v>16.036410429499622</v>
      </c>
      <c r="D1220" s="10">
        <v>1.1088026823988792</v>
      </c>
    </row>
    <row r="1221" spans="1:4" x14ac:dyDescent="0.25">
      <c r="A1221" s="8" t="s">
        <v>747</v>
      </c>
      <c r="B1221" s="9" t="s">
        <v>299</v>
      </c>
      <c r="C1221" s="10">
        <v>16.146105813855371</v>
      </c>
      <c r="D1221" s="10">
        <v>1.1185292078717655</v>
      </c>
    </row>
    <row r="1222" spans="1:4" x14ac:dyDescent="0.25">
      <c r="A1222" s="8" t="s">
        <v>747</v>
      </c>
      <c r="B1222" s="9" t="s">
        <v>299</v>
      </c>
      <c r="C1222" s="10">
        <v>16.074381908699689</v>
      </c>
      <c r="D1222" s="10">
        <v>1.0591089795283164</v>
      </c>
    </row>
    <row r="1223" spans="1:4" x14ac:dyDescent="0.25">
      <c r="A1223" s="8" t="s">
        <v>747</v>
      </c>
      <c r="B1223" s="9" t="s">
        <v>300</v>
      </c>
      <c r="C1223" s="10">
        <v>16.034300902877394</v>
      </c>
      <c r="D1223" s="10">
        <v>1.1059731477158579</v>
      </c>
    </row>
    <row r="1224" spans="1:4" x14ac:dyDescent="0.25">
      <c r="A1224" s="8" t="s">
        <v>747</v>
      </c>
      <c r="B1224" s="9" t="s">
        <v>300</v>
      </c>
      <c r="C1224" s="10">
        <v>15.971015104210615</v>
      </c>
      <c r="D1224" s="10">
        <v>1.1252493527439411</v>
      </c>
    </row>
    <row r="1225" spans="1:4" x14ac:dyDescent="0.25">
      <c r="A1225" s="8" t="s">
        <v>747</v>
      </c>
      <c r="B1225" s="9" t="s">
        <v>300</v>
      </c>
      <c r="C1225" s="10">
        <v>15.907729305543837</v>
      </c>
      <c r="D1225" s="10">
        <v>1.1066805313866135</v>
      </c>
    </row>
    <row r="1226" spans="1:4" x14ac:dyDescent="0.25">
      <c r="A1226" s="8" t="s">
        <v>747</v>
      </c>
      <c r="B1226" s="9" t="s">
        <v>301</v>
      </c>
      <c r="C1226" s="10">
        <v>16.02164374314404</v>
      </c>
      <c r="D1226" s="10">
        <v>1.0253314092497487</v>
      </c>
    </row>
    <row r="1227" spans="1:4" x14ac:dyDescent="0.25">
      <c r="A1227" s="8" t="s">
        <v>747</v>
      </c>
      <c r="B1227" s="9" t="s">
        <v>301</v>
      </c>
      <c r="C1227" s="10">
        <v>15.715762382921273</v>
      </c>
      <c r="D1227" s="10">
        <v>1.0030488236209554</v>
      </c>
    </row>
    <row r="1228" spans="1:4" x14ac:dyDescent="0.25">
      <c r="A1228" s="8" t="s">
        <v>747</v>
      </c>
      <c r="B1228" s="9" t="s">
        <v>301</v>
      </c>
      <c r="C1228" s="10">
        <v>16.101805754788625</v>
      </c>
      <c r="D1228" s="10">
        <v>1.0092384307400646</v>
      </c>
    </row>
    <row r="1229" spans="1:4" x14ac:dyDescent="0.25">
      <c r="A1229" s="8" t="s">
        <v>747</v>
      </c>
      <c r="B1229" s="9" t="s">
        <v>302</v>
      </c>
      <c r="C1229" s="10">
        <v>87.275124462070707</v>
      </c>
      <c r="D1229" s="10">
        <v>8.4233266839268275</v>
      </c>
    </row>
    <row r="1230" spans="1:4" x14ac:dyDescent="0.25">
      <c r="A1230" s="8" t="s">
        <v>747</v>
      </c>
      <c r="B1230" s="9" t="s">
        <v>302</v>
      </c>
      <c r="C1230" s="10">
        <v>85.060121508733431</v>
      </c>
      <c r="D1230" s="10">
        <v>8.1828162358700105</v>
      </c>
    </row>
    <row r="1231" spans="1:4" x14ac:dyDescent="0.25">
      <c r="A1231" s="8" t="s">
        <v>747</v>
      </c>
      <c r="B1231" s="9" t="s">
        <v>302</v>
      </c>
      <c r="C1231" s="10">
        <v>86.368028014513541</v>
      </c>
      <c r="D1231" s="10">
        <v>8.4127159288654969</v>
      </c>
    </row>
    <row r="1232" spans="1:4" x14ac:dyDescent="0.25">
      <c r="A1232" s="8" t="s">
        <v>747</v>
      </c>
      <c r="B1232" s="9" t="s">
        <v>303</v>
      </c>
      <c r="C1232" s="10">
        <v>94.574086574972583</v>
      </c>
      <c r="D1232" s="10">
        <v>8.9220321718093452</v>
      </c>
    </row>
    <row r="1233" spans="1:4" x14ac:dyDescent="0.25">
      <c r="A1233" s="8" t="s">
        <v>747</v>
      </c>
      <c r="B1233" s="9" t="s">
        <v>303</v>
      </c>
      <c r="C1233" s="10">
        <v>96.135136275419796</v>
      </c>
      <c r="D1233" s="10">
        <v>8.9450221411088933</v>
      </c>
    </row>
    <row r="1234" spans="1:4" x14ac:dyDescent="0.25">
      <c r="A1234" s="8" t="s">
        <v>747</v>
      </c>
      <c r="B1234" s="9" t="s">
        <v>303</v>
      </c>
      <c r="C1234" s="10">
        <v>95.818707282085896</v>
      </c>
      <c r="D1234" s="10">
        <v>8.9220321718093452</v>
      </c>
    </row>
    <row r="1235" spans="1:4" x14ac:dyDescent="0.25">
      <c r="A1235" s="8" t="s">
        <v>747</v>
      </c>
      <c r="B1235" s="9" t="s">
        <v>304</v>
      </c>
      <c r="C1235" s="10">
        <v>95.755421483419113</v>
      </c>
      <c r="D1235" s="10">
        <v>9.0900357936137386</v>
      </c>
    </row>
    <row r="1236" spans="1:4" x14ac:dyDescent="0.25">
      <c r="A1236" s="8" t="s">
        <v>747</v>
      </c>
      <c r="B1236" s="9" t="s">
        <v>304</v>
      </c>
      <c r="C1236" s="10">
        <v>98.160281832756723</v>
      </c>
      <c r="D1236" s="10">
        <v>9.3305462416705556</v>
      </c>
    </row>
    <row r="1237" spans="1:4" x14ac:dyDescent="0.25">
      <c r="A1237" s="8" t="s">
        <v>747</v>
      </c>
      <c r="B1237" s="9" t="s">
        <v>304</v>
      </c>
      <c r="C1237" s="10">
        <v>97.653995443422488</v>
      </c>
      <c r="D1237" s="10">
        <v>9.1590057015123847</v>
      </c>
    </row>
    <row r="1238" spans="1:4" x14ac:dyDescent="0.25">
      <c r="A1238" s="8" t="s">
        <v>747</v>
      </c>
      <c r="B1238" s="9" t="s">
        <v>305</v>
      </c>
      <c r="C1238" s="10">
        <v>71.981056450932414</v>
      </c>
      <c r="D1238" s="10">
        <v>8.0607925526647133</v>
      </c>
    </row>
    <row r="1239" spans="1:4" x14ac:dyDescent="0.25">
      <c r="A1239" s="8" t="s">
        <v>747</v>
      </c>
      <c r="B1239" s="9" t="s">
        <v>305</v>
      </c>
      <c r="C1239" s="10">
        <v>74.027297274491602</v>
      </c>
      <c r="D1239" s="10">
        <v>8.334903725082409</v>
      </c>
    </row>
    <row r="1240" spans="1:4" x14ac:dyDescent="0.25">
      <c r="A1240" s="8" t="s">
        <v>747</v>
      </c>
      <c r="B1240" s="9" t="s">
        <v>305</v>
      </c>
      <c r="C1240" s="10">
        <v>72.149818580710487</v>
      </c>
      <c r="D1240" s="10">
        <v>8.016581073242504</v>
      </c>
    </row>
    <row r="1241" spans="1:4" x14ac:dyDescent="0.25">
      <c r="A1241" s="8" t="s">
        <v>747</v>
      </c>
      <c r="B1241" s="9" t="s">
        <v>306</v>
      </c>
      <c r="C1241" s="10">
        <v>76.938444013163448</v>
      </c>
      <c r="D1241" s="10">
        <v>8.4374743573419337</v>
      </c>
    </row>
    <row r="1242" spans="1:4" x14ac:dyDescent="0.25">
      <c r="A1242" s="8" t="s">
        <v>747</v>
      </c>
      <c r="B1242" s="9" t="s">
        <v>306</v>
      </c>
      <c r="C1242" s="10">
        <v>79.512066492279132</v>
      </c>
      <c r="D1242" s="10">
        <v>8.4852227551179205</v>
      </c>
    </row>
    <row r="1243" spans="1:4" x14ac:dyDescent="0.25">
      <c r="A1243" s="8" t="s">
        <v>747</v>
      </c>
      <c r="B1243" s="9" t="s">
        <v>306</v>
      </c>
      <c r="C1243" s="10">
        <v>76.959539279385709</v>
      </c>
      <c r="D1243" s="10">
        <v>8.497601969356138</v>
      </c>
    </row>
    <row r="1244" spans="1:4" x14ac:dyDescent="0.25">
      <c r="A1244" s="8" t="s">
        <v>747</v>
      </c>
      <c r="B1244" s="9" t="s">
        <v>307</v>
      </c>
      <c r="C1244" s="10">
        <v>75.377394312716234</v>
      </c>
      <c r="D1244" s="10">
        <v>8.4869912142948074</v>
      </c>
    </row>
    <row r="1245" spans="1:4" x14ac:dyDescent="0.25">
      <c r="A1245" s="8" t="s">
        <v>747</v>
      </c>
      <c r="B1245" s="9" t="s">
        <v>307</v>
      </c>
      <c r="C1245" s="10">
        <v>76.432157623829212</v>
      </c>
      <c r="D1245" s="10">
        <v>8.6567632952760913</v>
      </c>
    </row>
    <row r="1246" spans="1:4" x14ac:dyDescent="0.25">
      <c r="A1246" s="8" t="s">
        <v>747</v>
      </c>
      <c r="B1246" s="9" t="s">
        <v>307</v>
      </c>
      <c r="C1246" s="10">
        <v>76.073538098050804</v>
      </c>
      <c r="D1246" s="10">
        <v>8.5294342345401297</v>
      </c>
    </row>
    <row r="1247" spans="1:4" x14ac:dyDescent="0.25">
      <c r="A1247" s="8" t="s">
        <v>747</v>
      </c>
      <c r="B1247" s="9" t="s">
        <v>308</v>
      </c>
      <c r="C1247" s="10">
        <v>12.547253396337862</v>
      </c>
      <c r="D1247" s="10">
        <v>1.0612311305405826</v>
      </c>
    </row>
    <row r="1248" spans="1:4" x14ac:dyDescent="0.25">
      <c r="A1248" s="8" t="s">
        <v>747</v>
      </c>
      <c r="B1248" s="9" t="s">
        <v>308</v>
      </c>
      <c r="C1248" s="10">
        <v>12.810944224116108</v>
      </c>
      <c r="D1248" s="10">
        <v>1.0205565694721501</v>
      </c>
    </row>
    <row r="1249" spans="1:4" x14ac:dyDescent="0.25">
      <c r="A1249" s="8" t="s">
        <v>747</v>
      </c>
      <c r="B1249" s="9" t="s">
        <v>308</v>
      </c>
      <c r="C1249" s="10">
        <v>12.62108682811577</v>
      </c>
      <c r="D1249" s="10">
        <v>1.0400096204179223</v>
      </c>
    </row>
    <row r="1250" spans="1:4" x14ac:dyDescent="0.25">
      <c r="A1250" s="8" t="s">
        <v>747</v>
      </c>
      <c r="B1250" s="9" t="s">
        <v>309</v>
      </c>
      <c r="C1250" s="10">
        <v>12.275124462070711</v>
      </c>
      <c r="D1250" s="10">
        <v>1.0286914816858368</v>
      </c>
    </row>
    <row r="1251" spans="1:4" x14ac:dyDescent="0.25">
      <c r="A1251" s="8" t="s">
        <v>747</v>
      </c>
      <c r="B1251" s="9" t="s">
        <v>309</v>
      </c>
      <c r="C1251" s="10">
        <v>11.977681208336849</v>
      </c>
      <c r="D1251" s="10">
        <v>0.99845082976104571</v>
      </c>
    </row>
    <row r="1252" spans="1:4" x14ac:dyDescent="0.25">
      <c r="A1252" s="8" t="s">
        <v>747</v>
      </c>
      <c r="B1252" s="9" t="s">
        <v>309</v>
      </c>
      <c r="C1252" s="10">
        <v>12.308876888026326</v>
      </c>
      <c r="D1252" s="10">
        <v>0.99367598998344708</v>
      </c>
    </row>
    <row r="1253" spans="1:4" x14ac:dyDescent="0.25">
      <c r="A1253" s="8" t="s">
        <v>747</v>
      </c>
      <c r="B1253" s="9" t="s">
        <v>310</v>
      </c>
      <c r="C1253" s="10">
        <v>13.49021179647287</v>
      </c>
      <c r="D1253" s="10">
        <v>0.98730953694664902</v>
      </c>
    </row>
    <row r="1254" spans="1:4" x14ac:dyDescent="0.25">
      <c r="A1254" s="8" t="s">
        <v>747</v>
      </c>
      <c r="B1254" s="9" t="s">
        <v>310</v>
      </c>
      <c r="C1254" s="10">
        <v>13.133701797316682</v>
      </c>
      <c r="D1254" s="10">
        <v>0.99845082976104571</v>
      </c>
    </row>
    <row r="1255" spans="1:4" x14ac:dyDescent="0.25">
      <c r="A1255" s="8" t="s">
        <v>747</v>
      </c>
      <c r="B1255" s="9" t="s">
        <v>310</v>
      </c>
      <c r="C1255" s="10">
        <v>13.53240232891739</v>
      </c>
      <c r="D1255" s="10">
        <v>1.0322284000396134</v>
      </c>
    </row>
    <row r="1256" spans="1:4" x14ac:dyDescent="0.25">
      <c r="A1256" s="8" t="s">
        <v>747</v>
      </c>
      <c r="B1256" s="9" t="s">
        <v>311</v>
      </c>
      <c r="C1256" s="10">
        <v>41.899206817990041</v>
      </c>
      <c r="D1256" s="10">
        <v>3.5070101721771851</v>
      </c>
    </row>
    <row r="1257" spans="1:4" x14ac:dyDescent="0.25">
      <c r="A1257" s="8" t="s">
        <v>747</v>
      </c>
      <c r="B1257" s="9" t="s">
        <v>311</v>
      </c>
      <c r="C1257" s="10">
        <v>41.203063032655471</v>
      </c>
      <c r="D1257" s="10">
        <v>3.4751779069931947</v>
      </c>
    </row>
    <row r="1258" spans="1:4" x14ac:dyDescent="0.25">
      <c r="A1258" s="8" t="s">
        <v>747</v>
      </c>
      <c r="B1258" s="9" t="s">
        <v>311</v>
      </c>
      <c r="C1258" s="10">
        <v>41.899206817990041</v>
      </c>
      <c r="D1258" s="10">
        <v>3.6201915594980405</v>
      </c>
    </row>
    <row r="1259" spans="1:4" x14ac:dyDescent="0.25">
      <c r="A1259" s="8" t="s">
        <v>747</v>
      </c>
      <c r="B1259" s="9" t="s">
        <v>312</v>
      </c>
      <c r="C1259" s="10">
        <v>42.806303265547214</v>
      </c>
      <c r="D1259" s="10">
        <v>3.68562454904291</v>
      </c>
    </row>
    <row r="1260" spans="1:4" x14ac:dyDescent="0.25">
      <c r="A1260" s="8" t="s">
        <v>747</v>
      </c>
      <c r="B1260" s="9" t="s">
        <v>312</v>
      </c>
      <c r="C1260" s="10">
        <v>41.983587882879078</v>
      </c>
      <c r="D1260" s="10">
        <v>3.5582954883069475</v>
      </c>
    </row>
    <row r="1261" spans="1:4" x14ac:dyDescent="0.25">
      <c r="A1261" s="8" t="s">
        <v>747</v>
      </c>
      <c r="B1261" s="9" t="s">
        <v>312</v>
      </c>
      <c r="C1261" s="10">
        <v>41.561682558433887</v>
      </c>
      <c r="D1261" s="10">
        <v>3.6502553655051422</v>
      </c>
    </row>
    <row r="1262" spans="1:4" x14ac:dyDescent="0.25">
      <c r="A1262" s="8" t="s">
        <v>747</v>
      </c>
      <c r="B1262" s="9" t="s">
        <v>313</v>
      </c>
      <c r="C1262" s="10">
        <v>42.363302674879762</v>
      </c>
      <c r="D1262" s="10">
        <v>3.6644030389202493</v>
      </c>
    </row>
    <row r="1263" spans="1:4" x14ac:dyDescent="0.25">
      <c r="A1263" s="8" t="s">
        <v>747</v>
      </c>
      <c r="B1263" s="9" t="s">
        <v>313</v>
      </c>
      <c r="C1263" s="10">
        <v>43.502447050881777</v>
      </c>
      <c r="D1263" s="10">
        <v>3.7298360284651189</v>
      </c>
    </row>
    <row r="1264" spans="1:4" x14ac:dyDescent="0.25">
      <c r="A1264" s="8" t="s">
        <v>747</v>
      </c>
      <c r="B1264" s="9" t="s">
        <v>313</v>
      </c>
      <c r="C1264" s="10">
        <v>42.890684330436251</v>
      </c>
      <c r="D1264" s="10">
        <v>3.6926983857504632</v>
      </c>
    </row>
    <row r="1265" spans="1:4" x14ac:dyDescent="0.25">
      <c r="A1265" s="8" t="s">
        <v>747</v>
      </c>
      <c r="B1265" s="9" t="s">
        <v>314</v>
      </c>
      <c r="C1265" s="10">
        <v>57.657370686018062</v>
      </c>
      <c r="D1265" s="10">
        <v>5.1039288089073747</v>
      </c>
    </row>
    <row r="1266" spans="1:4" x14ac:dyDescent="0.25">
      <c r="A1266" s="8" t="s">
        <v>747</v>
      </c>
      <c r="B1266" s="9" t="s">
        <v>314</v>
      </c>
      <c r="C1266" s="10">
        <v>58.332419205130371</v>
      </c>
      <c r="D1266" s="10">
        <v>5.0844757579616031</v>
      </c>
    </row>
    <row r="1267" spans="1:4" x14ac:dyDescent="0.25">
      <c r="A1267" s="8" t="s">
        <v>747</v>
      </c>
      <c r="B1267" s="9" t="s">
        <v>314</v>
      </c>
      <c r="C1267" s="10">
        <v>58.838705594464599</v>
      </c>
      <c r="D1267" s="10">
        <v>5.0756334620771613</v>
      </c>
    </row>
    <row r="1268" spans="1:4" x14ac:dyDescent="0.25">
      <c r="A1268" s="8" t="s">
        <v>747</v>
      </c>
      <c r="B1268" s="9" t="s">
        <v>315</v>
      </c>
      <c r="C1268" s="10">
        <v>58.416800270019401</v>
      </c>
      <c r="D1268" s="10">
        <v>5.2153417370513413</v>
      </c>
    </row>
    <row r="1269" spans="1:4" x14ac:dyDescent="0.25">
      <c r="A1269" s="8" t="s">
        <v>747</v>
      </c>
      <c r="B1269" s="9" t="s">
        <v>315</v>
      </c>
      <c r="C1269" s="10">
        <v>57.045607965572522</v>
      </c>
      <c r="D1269" s="10">
        <v>5.4558521851081583</v>
      </c>
    </row>
    <row r="1270" spans="1:4" x14ac:dyDescent="0.25">
      <c r="A1270" s="8" t="s">
        <v>747</v>
      </c>
      <c r="B1270" s="9" t="s">
        <v>315</v>
      </c>
      <c r="C1270" s="10">
        <v>59.070753522909456</v>
      </c>
      <c r="D1270" s="10">
        <v>5.2224155737588944</v>
      </c>
    </row>
    <row r="1271" spans="1:4" x14ac:dyDescent="0.25">
      <c r="A1271" s="8" t="s">
        <v>747</v>
      </c>
      <c r="B1271" s="9" t="s">
        <v>316</v>
      </c>
      <c r="C1271" s="10">
        <v>58.965277191798158</v>
      </c>
      <c r="D1271" s="10">
        <v>5.233026328820225</v>
      </c>
    </row>
    <row r="1272" spans="1:4" x14ac:dyDescent="0.25">
      <c r="A1272" s="8" t="s">
        <v>747</v>
      </c>
      <c r="B1272" s="9" t="s">
        <v>316</v>
      </c>
      <c r="C1272" s="10">
        <v>59.155134587798493</v>
      </c>
      <c r="D1272" s="10">
        <v>5.1286872373838124</v>
      </c>
    </row>
    <row r="1273" spans="1:4" x14ac:dyDescent="0.25">
      <c r="A1273" s="8" t="s">
        <v>747</v>
      </c>
      <c r="B1273" s="9" t="s">
        <v>316</v>
      </c>
      <c r="C1273" s="10">
        <v>58.585562399797482</v>
      </c>
      <c r="D1273" s="10">
        <v>5.2648585940042159</v>
      </c>
    </row>
    <row r="1274" spans="1:4" x14ac:dyDescent="0.25">
      <c r="A1274" s="8" t="s">
        <v>747</v>
      </c>
      <c r="B1274" s="9" t="s">
        <v>317</v>
      </c>
      <c r="C1274" s="10">
        <v>9.5179731668213652</v>
      </c>
      <c r="D1274" s="10">
        <v>0.72310173591952787</v>
      </c>
    </row>
    <row r="1275" spans="1:4" x14ac:dyDescent="0.25">
      <c r="A1275" s="8" t="s">
        <v>747</v>
      </c>
      <c r="B1275" s="9" t="s">
        <v>317</v>
      </c>
      <c r="C1275" s="10">
        <v>9.9335499113998811</v>
      </c>
      <c r="D1275" s="10">
        <v>0.7354809501577465</v>
      </c>
    </row>
    <row r="1276" spans="1:4" x14ac:dyDescent="0.25">
      <c r="A1276" s="8" t="s">
        <v>747</v>
      </c>
      <c r="B1276" s="9" t="s">
        <v>317</v>
      </c>
      <c r="C1276" s="10">
        <v>9.6002447050881781</v>
      </c>
      <c r="D1276" s="10">
        <v>0.61964687407155883</v>
      </c>
    </row>
    <row r="1277" spans="1:4" x14ac:dyDescent="0.25">
      <c r="A1277" s="8" t="s">
        <v>747</v>
      </c>
      <c r="B1277" s="9" t="s">
        <v>318</v>
      </c>
      <c r="C1277" s="10">
        <v>15.960467471099486</v>
      </c>
      <c r="D1277" s="10">
        <v>1.336933916217478</v>
      </c>
    </row>
    <row r="1278" spans="1:4" x14ac:dyDescent="0.25">
      <c r="A1278" s="8" t="s">
        <v>747</v>
      </c>
      <c r="B1278" s="9" t="s">
        <v>318</v>
      </c>
      <c r="C1278" s="10">
        <v>15.903510252299386</v>
      </c>
      <c r="D1278" s="10">
        <v>1.402720597597725</v>
      </c>
    </row>
    <row r="1279" spans="1:4" x14ac:dyDescent="0.25">
      <c r="A1279" s="8" t="s">
        <v>747</v>
      </c>
      <c r="B1279" s="9" t="s">
        <v>318</v>
      </c>
      <c r="C1279" s="10">
        <v>16.43089190785588</v>
      </c>
      <c r="D1279" s="10">
        <v>1.3549721998217394</v>
      </c>
    </row>
    <row r="1280" spans="1:4" x14ac:dyDescent="0.25">
      <c r="A1280" s="8" t="s">
        <v>747</v>
      </c>
      <c r="B1280" s="9" t="s">
        <v>319</v>
      </c>
      <c r="C1280" s="10">
        <v>16.454096700700365</v>
      </c>
      <c r="D1280" s="10">
        <v>1.492204631948276</v>
      </c>
    </row>
    <row r="1281" spans="1:4" x14ac:dyDescent="0.25">
      <c r="A1281" s="8" t="s">
        <v>747</v>
      </c>
      <c r="B1281" s="9" t="s">
        <v>319</v>
      </c>
      <c r="C1281" s="10">
        <v>16.03219137625517</v>
      </c>
      <c r="D1281" s="10">
        <v>1.4570122943281976</v>
      </c>
    </row>
    <row r="1282" spans="1:4" x14ac:dyDescent="0.25">
      <c r="A1282" s="8" t="s">
        <v>747</v>
      </c>
      <c r="B1282" s="9" t="s">
        <v>319</v>
      </c>
      <c r="C1282" s="10">
        <v>16.257910724833348</v>
      </c>
      <c r="D1282" s="10">
        <v>1.4393277025593136</v>
      </c>
    </row>
    <row r="1283" spans="1:4" x14ac:dyDescent="0.25">
      <c r="A1283" s="8" t="s">
        <v>747</v>
      </c>
      <c r="B1283" s="9" t="s">
        <v>320</v>
      </c>
      <c r="C1283" s="10">
        <v>82.402117964728717</v>
      </c>
      <c r="D1283" s="10">
        <v>7.4772010242915536</v>
      </c>
    </row>
    <row r="1284" spans="1:4" x14ac:dyDescent="0.25">
      <c r="A1284" s="8" t="s">
        <v>747</v>
      </c>
      <c r="B1284" s="9" t="s">
        <v>320</v>
      </c>
      <c r="C1284" s="10">
        <v>84.722597249177284</v>
      </c>
      <c r="D1284" s="10">
        <v>7.2596805455342857</v>
      </c>
    </row>
    <row r="1285" spans="1:4" x14ac:dyDescent="0.25">
      <c r="A1285" s="8" t="s">
        <v>747</v>
      </c>
      <c r="B1285" s="9" t="s">
        <v>320</v>
      </c>
      <c r="C1285" s="10">
        <v>84.574930385621457</v>
      </c>
      <c r="D1285" s="10">
        <v>7.2137006069351877</v>
      </c>
    </row>
    <row r="1286" spans="1:4" x14ac:dyDescent="0.25">
      <c r="A1286" s="8" t="s">
        <v>747</v>
      </c>
      <c r="B1286" s="9" t="s">
        <v>321</v>
      </c>
      <c r="C1286" s="10">
        <v>84.849168846510835</v>
      </c>
      <c r="D1286" s="10">
        <v>7.9370004102825282</v>
      </c>
    </row>
    <row r="1287" spans="1:4" x14ac:dyDescent="0.25">
      <c r="A1287" s="8" t="s">
        <v>747</v>
      </c>
      <c r="B1287" s="9" t="s">
        <v>321</v>
      </c>
      <c r="C1287" s="10">
        <v>86.515694878069368</v>
      </c>
      <c r="D1287" s="10">
        <v>8.062561011841602</v>
      </c>
    </row>
    <row r="1288" spans="1:4" x14ac:dyDescent="0.25">
      <c r="A1288" s="8" t="s">
        <v>747</v>
      </c>
      <c r="B1288" s="9" t="s">
        <v>321</v>
      </c>
      <c r="C1288" s="10">
        <v>87.718125052738159</v>
      </c>
      <c r="D1288" s="10">
        <v>8.124457083032695</v>
      </c>
    </row>
    <row r="1289" spans="1:4" x14ac:dyDescent="0.25">
      <c r="A1289" s="8" t="s">
        <v>747</v>
      </c>
      <c r="B1289" s="9" t="s">
        <v>322</v>
      </c>
      <c r="C1289" s="10">
        <v>85.081216774955706</v>
      </c>
      <c r="D1289" s="10">
        <v>7.9440742469900814</v>
      </c>
    </row>
    <row r="1290" spans="1:4" x14ac:dyDescent="0.25">
      <c r="A1290" s="8" t="s">
        <v>747</v>
      </c>
      <c r="B1290" s="9" t="s">
        <v>322</v>
      </c>
      <c r="C1290" s="10">
        <v>85.482026833178637</v>
      </c>
      <c r="D1290" s="10">
        <v>8.0466448792496053</v>
      </c>
    </row>
    <row r="1291" spans="1:4" x14ac:dyDescent="0.25">
      <c r="A1291" s="8" t="s">
        <v>747</v>
      </c>
      <c r="B1291" s="9" t="s">
        <v>322</v>
      </c>
      <c r="C1291" s="10">
        <v>86.726647540291964</v>
      </c>
      <c r="D1291" s="10">
        <v>8.1775108583393443</v>
      </c>
    </row>
    <row r="1292" spans="1:4" x14ac:dyDescent="0.25">
      <c r="A1292" s="8" t="s">
        <v>747</v>
      </c>
      <c r="B1292" s="9" t="s">
        <v>323</v>
      </c>
      <c r="C1292" s="10">
        <v>33.798624588642305</v>
      </c>
      <c r="D1292" s="10">
        <v>3.3655334380261164</v>
      </c>
    </row>
    <row r="1293" spans="1:4" x14ac:dyDescent="0.25">
      <c r="A1293" s="8" t="s">
        <v>747</v>
      </c>
      <c r="B1293" s="9" t="s">
        <v>323</v>
      </c>
      <c r="C1293" s="10">
        <v>34.389292042865584</v>
      </c>
      <c r="D1293" s="10">
        <v>3.4150502949789905</v>
      </c>
    </row>
    <row r="1294" spans="1:4" x14ac:dyDescent="0.25">
      <c r="A1294" s="8" t="s">
        <v>747</v>
      </c>
      <c r="B1294" s="9" t="s">
        <v>323</v>
      </c>
      <c r="C1294" s="10">
        <v>34.115053581976206</v>
      </c>
      <c r="D1294" s="10">
        <v>3.4504194785167575</v>
      </c>
    </row>
    <row r="1295" spans="1:4" x14ac:dyDescent="0.25">
      <c r="A1295" s="8" t="s">
        <v>747</v>
      </c>
      <c r="B1295" s="9" t="s">
        <v>324</v>
      </c>
      <c r="C1295" s="10">
        <v>38.144249430427813</v>
      </c>
      <c r="D1295" s="10">
        <v>3.8412489566090855</v>
      </c>
    </row>
    <row r="1296" spans="1:4" x14ac:dyDescent="0.25">
      <c r="A1296" s="8" t="s">
        <v>747</v>
      </c>
      <c r="B1296" s="9" t="s">
        <v>324</v>
      </c>
      <c r="C1296" s="10">
        <v>38.566154754873011</v>
      </c>
      <c r="D1296" s="10">
        <v>3.8341751199015324</v>
      </c>
    </row>
    <row r="1297" spans="1:4" x14ac:dyDescent="0.25">
      <c r="A1297" s="8" t="s">
        <v>747</v>
      </c>
      <c r="B1297" s="9" t="s">
        <v>324</v>
      </c>
      <c r="C1297" s="10">
        <v>38.22863049531685</v>
      </c>
      <c r="D1297" s="10">
        <v>3.8960711910926245</v>
      </c>
    </row>
    <row r="1298" spans="1:4" x14ac:dyDescent="0.25">
      <c r="A1298" s="8" t="s">
        <v>747</v>
      </c>
      <c r="B1298" s="9" t="s">
        <v>325</v>
      </c>
      <c r="C1298" s="10">
        <v>37.84891570331618</v>
      </c>
      <c r="D1298" s="10">
        <v>3.7528259977646674</v>
      </c>
    </row>
    <row r="1299" spans="1:4" x14ac:dyDescent="0.25">
      <c r="A1299" s="8" t="s">
        <v>747</v>
      </c>
      <c r="B1299" s="9" t="s">
        <v>325</v>
      </c>
      <c r="C1299" s="10">
        <v>36.941819255759007</v>
      </c>
      <c r="D1299" s="10">
        <v>3.8111851506019829</v>
      </c>
    </row>
    <row r="1300" spans="1:4" x14ac:dyDescent="0.25">
      <c r="A1300" s="8" t="s">
        <v>747</v>
      </c>
      <c r="B1300" s="9" t="s">
        <v>325</v>
      </c>
      <c r="C1300" s="10">
        <v>36.646485528647368</v>
      </c>
      <c r="D1300" s="10">
        <v>3.9084504053308429</v>
      </c>
    </row>
    <row r="1301" spans="1:4" x14ac:dyDescent="0.25">
      <c r="A1301" s="8" t="s">
        <v>747</v>
      </c>
      <c r="B1301" s="9" t="s">
        <v>326</v>
      </c>
      <c r="C1301" s="10">
        <v>51.750696143785333</v>
      </c>
      <c r="D1301" s="10">
        <v>7.6664261562186082</v>
      </c>
    </row>
    <row r="1302" spans="1:4" x14ac:dyDescent="0.25">
      <c r="A1302" s="8" t="s">
        <v>747</v>
      </c>
      <c r="B1302" s="9" t="s">
        <v>326</v>
      </c>
      <c r="C1302" s="10">
        <v>53.206269513121249</v>
      </c>
      <c r="D1302" s="10">
        <v>7.7566175742399146</v>
      </c>
    </row>
    <row r="1303" spans="1:4" x14ac:dyDescent="0.25">
      <c r="A1303" s="8" t="s">
        <v>747</v>
      </c>
      <c r="B1303" s="9" t="s">
        <v>326</v>
      </c>
      <c r="C1303" s="10">
        <v>52.910935786009624</v>
      </c>
      <c r="D1303" s="10">
        <v>7.5072648302986567</v>
      </c>
    </row>
    <row r="1304" spans="1:4" x14ac:dyDescent="0.25">
      <c r="A1304" s="8" t="s">
        <v>747</v>
      </c>
      <c r="B1304" s="9" t="s">
        <v>327</v>
      </c>
      <c r="C1304" s="10">
        <v>54.387604421567801</v>
      </c>
      <c r="D1304" s="10">
        <v>7.528486340421316</v>
      </c>
    </row>
    <row r="1305" spans="1:4" x14ac:dyDescent="0.25">
      <c r="A1305" s="8" t="s">
        <v>747</v>
      </c>
      <c r="B1305" s="9" t="s">
        <v>327</v>
      </c>
      <c r="C1305" s="10">
        <v>52.467935195342164</v>
      </c>
      <c r="D1305" s="10">
        <v>7.2437644129422898</v>
      </c>
    </row>
    <row r="1306" spans="1:4" x14ac:dyDescent="0.25">
      <c r="A1306" s="8" t="s">
        <v>747</v>
      </c>
      <c r="B1306" s="9" t="s">
        <v>327</v>
      </c>
      <c r="C1306" s="10">
        <v>54.092270694456161</v>
      </c>
      <c r="D1306" s="10">
        <v>7.5956877891430743</v>
      </c>
    </row>
    <row r="1307" spans="1:4" x14ac:dyDescent="0.25">
      <c r="A1307" s="8" t="s">
        <v>747</v>
      </c>
      <c r="B1307" s="9" t="s">
        <v>328</v>
      </c>
      <c r="C1307" s="10">
        <v>50.801409163783646</v>
      </c>
      <c r="D1307" s="10">
        <v>6.8741564449726233</v>
      </c>
    </row>
    <row r="1308" spans="1:4" x14ac:dyDescent="0.25">
      <c r="A1308" s="8" t="s">
        <v>747</v>
      </c>
      <c r="B1308" s="9" t="s">
        <v>328</v>
      </c>
      <c r="C1308" s="10">
        <v>50.421694371782969</v>
      </c>
      <c r="D1308" s="10">
        <v>6.8794618225032886</v>
      </c>
    </row>
    <row r="1309" spans="1:4" x14ac:dyDescent="0.25">
      <c r="A1309" s="8" t="s">
        <v>747</v>
      </c>
      <c r="B1309" s="9" t="s">
        <v>328</v>
      </c>
      <c r="C1309" s="10">
        <v>49.05050206733609</v>
      </c>
      <c r="D1309" s="10">
        <v>6.7468273842366617</v>
      </c>
    </row>
    <row r="1310" spans="1:4" x14ac:dyDescent="0.25">
      <c r="A1310" s="8" t="s">
        <v>747</v>
      </c>
      <c r="B1310" s="9" t="s">
        <v>329</v>
      </c>
      <c r="C1310" s="10">
        <v>34.347101510421062</v>
      </c>
      <c r="D1310" s="10">
        <v>2.7112035425774228</v>
      </c>
    </row>
    <row r="1311" spans="1:4" x14ac:dyDescent="0.25">
      <c r="A1311" s="8" t="s">
        <v>747</v>
      </c>
      <c r="B1311" s="9" t="s">
        <v>329</v>
      </c>
      <c r="C1311" s="10">
        <v>33.861910387309088</v>
      </c>
      <c r="D1311" s="10">
        <v>2.7819419096529576</v>
      </c>
    </row>
    <row r="1312" spans="1:4" x14ac:dyDescent="0.25">
      <c r="A1312" s="8" t="s">
        <v>747</v>
      </c>
      <c r="B1312" s="9" t="s">
        <v>329</v>
      </c>
      <c r="C1312" s="10">
        <v>34.558054172643658</v>
      </c>
      <c r="D1312" s="10">
        <v>2.7819419096529576</v>
      </c>
    </row>
    <row r="1313" spans="1:4" x14ac:dyDescent="0.25">
      <c r="A1313" s="8" t="s">
        <v>748</v>
      </c>
      <c r="B1313" s="9" t="s">
        <v>330</v>
      </c>
      <c r="C1313" s="10">
        <v>6.5519787359716473</v>
      </c>
      <c r="D1313" s="10">
        <v>5.0170233014655956</v>
      </c>
    </row>
    <row r="1314" spans="1:4" x14ac:dyDescent="0.25">
      <c r="A1314" s="8" t="s">
        <v>748</v>
      </c>
      <c r="B1314" s="9" t="s">
        <v>330</v>
      </c>
      <c r="C1314" s="10">
        <v>6.7819171377942791</v>
      </c>
      <c r="D1314" s="10">
        <v>4.9957553886240085</v>
      </c>
    </row>
    <row r="1315" spans="1:4" x14ac:dyDescent="0.25">
      <c r="A1315" s="8" t="s">
        <v>748</v>
      </c>
      <c r="B1315" s="9" t="s">
        <v>330</v>
      </c>
      <c r="C1315" s="10">
        <v>6.6785503333052061</v>
      </c>
      <c r="D1315" s="10">
        <v>4.8855489311721465</v>
      </c>
    </row>
    <row r="1316" spans="1:4" x14ac:dyDescent="0.25">
      <c r="A1316" s="8" t="s">
        <v>748</v>
      </c>
      <c r="B1316" s="9" t="s">
        <v>136</v>
      </c>
      <c r="C1316" s="10">
        <v>1.0302506117627204</v>
      </c>
      <c r="D1316" s="10">
        <v>-0.16654709201584922</v>
      </c>
    </row>
    <row r="1317" spans="1:4" x14ac:dyDescent="0.25">
      <c r="A1317" s="8" t="s">
        <v>748</v>
      </c>
      <c r="B1317" s="9" t="s">
        <v>136</v>
      </c>
      <c r="C1317" s="10">
        <v>1.0501645430765336</v>
      </c>
      <c r="D1317" s="10">
        <v>-0.16654709201584922</v>
      </c>
    </row>
    <row r="1318" spans="1:4" x14ac:dyDescent="0.25">
      <c r="A1318" s="8" t="s">
        <v>748</v>
      </c>
      <c r="B1318" s="9" t="s">
        <v>136</v>
      </c>
      <c r="C1318" s="10">
        <v>1.0505864484009788</v>
      </c>
      <c r="D1318" s="10">
        <v>-0.16654709201584922</v>
      </c>
    </row>
    <row r="1319" spans="1:4" x14ac:dyDescent="0.25">
      <c r="A1319" s="8" t="s">
        <v>748</v>
      </c>
      <c r="B1319" s="9" t="s">
        <v>331</v>
      </c>
      <c r="C1319" s="10">
        <v>10.96088937642393</v>
      </c>
      <c r="D1319" s="10">
        <v>0.19133387770940832</v>
      </c>
    </row>
    <row r="1320" spans="1:4" x14ac:dyDescent="0.25">
      <c r="A1320" s="8" t="s">
        <v>748</v>
      </c>
      <c r="B1320" s="9" t="s">
        <v>331</v>
      </c>
      <c r="C1320" s="10">
        <v>10.946122690068348</v>
      </c>
      <c r="D1320" s="10">
        <v>0.16581238229950346</v>
      </c>
    </row>
    <row r="1321" spans="1:4" x14ac:dyDescent="0.25">
      <c r="A1321" s="8" t="s">
        <v>748</v>
      </c>
      <c r="B1321" s="9" t="s">
        <v>331</v>
      </c>
      <c r="C1321" s="10">
        <v>10.661336596067843</v>
      </c>
      <c r="D1321" s="10">
        <v>0.21105503325342584</v>
      </c>
    </row>
    <row r="1322" spans="1:4" x14ac:dyDescent="0.25">
      <c r="A1322" s="8" t="s">
        <v>748</v>
      </c>
      <c r="B1322" s="9" t="s">
        <v>332</v>
      </c>
      <c r="C1322" s="10">
        <v>10.355455235845076</v>
      </c>
      <c r="D1322" s="10">
        <v>0.20834820798267831</v>
      </c>
    </row>
    <row r="1323" spans="1:4" x14ac:dyDescent="0.25">
      <c r="A1323" s="8" t="s">
        <v>748</v>
      </c>
      <c r="B1323" s="9" t="s">
        <v>332</v>
      </c>
      <c r="C1323" s="10">
        <v>10.036916715888955</v>
      </c>
      <c r="D1323" s="10">
        <v>0.20119445548141707</v>
      </c>
    </row>
    <row r="1324" spans="1:4" x14ac:dyDescent="0.25">
      <c r="A1324" s="8" t="s">
        <v>748</v>
      </c>
      <c r="B1324" s="9" t="s">
        <v>332</v>
      </c>
      <c r="C1324" s="10">
        <v>9.9820690237110785</v>
      </c>
      <c r="D1324" s="10">
        <v>0.2180154410924908</v>
      </c>
    </row>
    <row r="1325" spans="1:4" x14ac:dyDescent="0.25">
      <c r="A1325" s="8" t="s">
        <v>748</v>
      </c>
      <c r="B1325" s="9" t="s">
        <v>333</v>
      </c>
      <c r="C1325" s="10">
        <v>3.2674457851658087</v>
      </c>
      <c r="D1325" s="10">
        <v>-4.0177020804380639E-2</v>
      </c>
    </row>
    <row r="1326" spans="1:4" x14ac:dyDescent="0.25">
      <c r="A1326" s="8" t="s">
        <v>748</v>
      </c>
      <c r="B1326" s="9" t="s">
        <v>333</v>
      </c>
      <c r="C1326" s="10">
        <v>3.2315838325879671</v>
      </c>
      <c r="D1326" s="10">
        <v>-6.161894384194469E-2</v>
      </c>
    </row>
    <row r="1327" spans="1:4" x14ac:dyDescent="0.25">
      <c r="A1327" s="8" t="s">
        <v>748</v>
      </c>
      <c r="B1327" s="9" t="s">
        <v>333</v>
      </c>
      <c r="C1327" s="10">
        <v>3.2104885663657075</v>
      </c>
      <c r="D1327" s="10">
        <v>-2.3704055585260179E-2</v>
      </c>
    </row>
    <row r="1328" spans="1:4" x14ac:dyDescent="0.25">
      <c r="A1328" s="8" t="s">
        <v>748</v>
      </c>
      <c r="B1328" s="9" t="s">
        <v>334</v>
      </c>
      <c r="C1328" s="10">
        <v>3.4783984473884062</v>
      </c>
      <c r="D1328" s="10">
        <v>-4.203312956146462E-2</v>
      </c>
    </row>
    <row r="1329" spans="1:4" x14ac:dyDescent="0.25">
      <c r="A1329" s="8" t="s">
        <v>748</v>
      </c>
      <c r="B1329" s="9" t="s">
        <v>334</v>
      </c>
      <c r="C1329" s="10">
        <v>3.550122352544089</v>
      </c>
      <c r="D1329" s="10">
        <v>-3.9848334878647002E-2</v>
      </c>
    </row>
    <row r="1330" spans="1:4" x14ac:dyDescent="0.25">
      <c r="A1330" s="8" t="s">
        <v>748</v>
      </c>
      <c r="B1330" s="9" t="s">
        <v>334</v>
      </c>
      <c r="C1330" s="10">
        <v>3.4594127077883723</v>
      </c>
      <c r="D1330" s="10">
        <v>4.930288886004352E-3</v>
      </c>
    </row>
    <row r="1331" spans="1:4" x14ac:dyDescent="0.25">
      <c r="A1331" s="8" t="s">
        <v>748</v>
      </c>
      <c r="B1331" s="9" t="s">
        <v>335</v>
      </c>
      <c r="C1331" s="10">
        <v>3.5817652518774783</v>
      </c>
      <c r="D1331" s="10">
        <v>8.1127420257546198E-2</v>
      </c>
    </row>
    <row r="1332" spans="1:4" x14ac:dyDescent="0.25">
      <c r="A1332" s="8" t="s">
        <v>748</v>
      </c>
      <c r="B1332" s="9" t="s">
        <v>335</v>
      </c>
      <c r="C1332" s="10">
        <v>3.5733271453885749</v>
      </c>
      <c r="D1332" s="10">
        <v>7.9967352284368715E-2</v>
      </c>
    </row>
    <row r="1333" spans="1:4" x14ac:dyDescent="0.25">
      <c r="A1333" s="8" t="s">
        <v>748</v>
      </c>
      <c r="B1333" s="9" t="s">
        <v>335</v>
      </c>
      <c r="C1333" s="10">
        <v>3.5269175596996036</v>
      </c>
      <c r="D1333" s="10">
        <v>0.12076307600777733</v>
      </c>
    </row>
    <row r="1334" spans="1:4" x14ac:dyDescent="0.25">
      <c r="A1334" s="8" t="s">
        <v>748</v>
      </c>
      <c r="B1334" s="9" t="s">
        <v>336</v>
      </c>
      <c r="C1334" s="10">
        <v>7.1489747700615984</v>
      </c>
      <c r="D1334" s="10">
        <v>0.29264648070024302</v>
      </c>
    </row>
    <row r="1335" spans="1:4" x14ac:dyDescent="0.25">
      <c r="A1335" s="8" t="s">
        <v>748</v>
      </c>
      <c r="B1335" s="9" t="s">
        <v>336</v>
      </c>
      <c r="C1335" s="10">
        <v>7.108893764239304</v>
      </c>
      <c r="D1335" s="10">
        <v>0.22652260622912573</v>
      </c>
    </row>
    <row r="1336" spans="1:4" x14ac:dyDescent="0.25">
      <c r="A1336" s="8" t="s">
        <v>748</v>
      </c>
      <c r="B1336" s="9" t="s">
        <v>336</v>
      </c>
      <c r="C1336" s="10">
        <v>7.07936039152814</v>
      </c>
      <c r="D1336" s="10">
        <v>0.27292532515622558</v>
      </c>
    </row>
    <row r="1337" spans="1:4" x14ac:dyDescent="0.25">
      <c r="A1337" s="8" t="s">
        <v>748</v>
      </c>
      <c r="B1337" s="9" t="s">
        <v>337</v>
      </c>
      <c r="C1337" s="10">
        <v>7.2143700953506027</v>
      </c>
      <c r="D1337" s="10">
        <v>0.15691852783847599</v>
      </c>
    </row>
    <row r="1338" spans="1:4" x14ac:dyDescent="0.25">
      <c r="A1338" s="8" t="s">
        <v>748</v>
      </c>
      <c r="B1338" s="9" t="s">
        <v>337</v>
      </c>
      <c r="C1338" s="10">
        <v>7.1131128174837563</v>
      </c>
      <c r="D1338" s="10">
        <v>0.15343832391894349</v>
      </c>
    </row>
    <row r="1339" spans="1:4" x14ac:dyDescent="0.25">
      <c r="A1339" s="8" t="s">
        <v>748</v>
      </c>
      <c r="B1339" s="9" t="s">
        <v>337</v>
      </c>
      <c r="C1339" s="10">
        <v>6.9570078474390344</v>
      </c>
      <c r="D1339" s="10">
        <v>0.16987262020562466</v>
      </c>
    </row>
    <row r="1340" spans="1:4" x14ac:dyDescent="0.25">
      <c r="A1340" s="8" t="s">
        <v>748</v>
      </c>
      <c r="B1340" s="9" t="s">
        <v>338</v>
      </c>
      <c r="C1340" s="10">
        <v>7.1574128765505023</v>
      </c>
      <c r="D1340" s="10">
        <v>0.16658576094828845</v>
      </c>
    </row>
    <row r="1341" spans="1:4" x14ac:dyDescent="0.25">
      <c r="A1341" s="8" t="s">
        <v>748</v>
      </c>
      <c r="B1341" s="9" t="s">
        <v>338</v>
      </c>
      <c r="C1341" s="10">
        <v>7.2185891485950551</v>
      </c>
      <c r="D1341" s="10">
        <v>0.16658576094828845</v>
      </c>
    </row>
    <row r="1342" spans="1:4" x14ac:dyDescent="0.25">
      <c r="A1342" s="8" t="s">
        <v>748</v>
      </c>
      <c r="B1342" s="9" t="s">
        <v>338</v>
      </c>
      <c r="C1342" s="10">
        <v>7.3578179056619684</v>
      </c>
      <c r="D1342" s="10">
        <v>0.15711187250067221</v>
      </c>
    </row>
    <row r="1343" spans="1:4" x14ac:dyDescent="0.25">
      <c r="A1343" s="8" t="s">
        <v>748</v>
      </c>
      <c r="B1343" s="9" t="s">
        <v>339</v>
      </c>
      <c r="C1343" s="10">
        <v>7.0498270188169769</v>
      </c>
      <c r="D1343" s="10">
        <v>3.9171628560960119E-2</v>
      </c>
    </row>
    <row r="1344" spans="1:4" x14ac:dyDescent="0.25">
      <c r="A1344" s="8" t="s">
        <v>748</v>
      </c>
      <c r="B1344" s="9" t="s">
        <v>339</v>
      </c>
      <c r="C1344" s="10">
        <v>7.1152223441059821</v>
      </c>
      <c r="D1344" s="10">
        <v>6.4113089984276284E-2</v>
      </c>
    </row>
    <row r="1345" spans="1:4" x14ac:dyDescent="0.25">
      <c r="A1345" s="8" t="s">
        <v>748</v>
      </c>
      <c r="B1345" s="9" t="s">
        <v>339</v>
      </c>
      <c r="C1345" s="10">
        <v>7.1426461901949203</v>
      </c>
      <c r="D1345" s="10">
        <v>6.9333395863575009E-2</v>
      </c>
    </row>
    <row r="1346" spans="1:4" x14ac:dyDescent="0.25">
      <c r="A1346" s="8" t="s">
        <v>748</v>
      </c>
      <c r="B1346" s="9" t="s">
        <v>340</v>
      </c>
      <c r="C1346" s="10">
        <v>7.2375748881950885</v>
      </c>
      <c r="D1346" s="10">
        <v>0.10761563897843236</v>
      </c>
    </row>
    <row r="1347" spans="1:4" x14ac:dyDescent="0.25">
      <c r="A1347" s="8" t="s">
        <v>748</v>
      </c>
      <c r="B1347" s="9" t="s">
        <v>340</v>
      </c>
      <c r="C1347" s="10">
        <v>7.3409416926841615</v>
      </c>
      <c r="D1347" s="10">
        <v>0.11921631871020734</v>
      </c>
    </row>
    <row r="1348" spans="1:4" x14ac:dyDescent="0.25">
      <c r="A1348" s="8" t="s">
        <v>748</v>
      </c>
      <c r="B1348" s="9" t="s">
        <v>340</v>
      </c>
      <c r="C1348" s="10">
        <v>7.4105560712176182</v>
      </c>
      <c r="D1348" s="10">
        <v>0.13391051303712231</v>
      </c>
    </row>
    <row r="1349" spans="1:4" x14ac:dyDescent="0.25">
      <c r="A1349" s="8" t="s">
        <v>748</v>
      </c>
      <c r="B1349" s="9" t="s">
        <v>341</v>
      </c>
      <c r="C1349" s="10">
        <v>6.8873934689055778</v>
      </c>
      <c r="D1349" s="10">
        <v>5.8119405456192541E-2</v>
      </c>
    </row>
    <row r="1350" spans="1:4" x14ac:dyDescent="0.25">
      <c r="A1350" s="8" t="s">
        <v>748</v>
      </c>
      <c r="B1350" s="9" t="s">
        <v>341</v>
      </c>
      <c r="C1350" s="10">
        <v>6.7186313391274988</v>
      </c>
      <c r="D1350" s="10">
        <v>9.4738884476160351E-4</v>
      </c>
    </row>
    <row r="1351" spans="1:4" x14ac:dyDescent="0.25">
      <c r="A1351" s="8" t="s">
        <v>748</v>
      </c>
      <c r="B1351" s="9" t="s">
        <v>341</v>
      </c>
      <c r="C1351" s="10">
        <v>6.8409838832166061</v>
      </c>
      <c r="D1351" s="10">
        <v>4.9032206332968821E-2</v>
      </c>
    </row>
    <row r="1352" spans="1:4" x14ac:dyDescent="0.25">
      <c r="A1352" s="8" t="s">
        <v>748</v>
      </c>
      <c r="B1352" s="9" t="s">
        <v>342</v>
      </c>
      <c r="C1352" s="10">
        <v>6.7945742975276353</v>
      </c>
      <c r="D1352" s="10">
        <v>0.52156656074060226</v>
      </c>
    </row>
    <row r="1353" spans="1:4" x14ac:dyDescent="0.25">
      <c r="A1353" s="8" t="s">
        <v>748</v>
      </c>
      <c r="B1353" s="9" t="s">
        <v>342</v>
      </c>
      <c r="C1353" s="10">
        <v>6.5730740021939074</v>
      </c>
      <c r="D1353" s="10">
        <v>0.5521150173676096</v>
      </c>
    </row>
    <row r="1354" spans="1:4" x14ac:dyDescent="0.25">
      <c r="A1354" s="8" t="s">
        <v>748</v>
      </c>
      <c r="B1354" s="9" t="s">
        <v>342</v>
      </c>
      <c r="C1354" s="10">
        <v>6.6131550080162</v>
      </c>
      <c r="D1354" s="10">
        <v>0.5285269685796673</v>
      </c>
    </row>
    <row r="1355" spans="1:4" x14ac:dyDescent="0.25">
      <c r="A1355" s="8" t="s">
        <v>748</v>
      </c>
      <c r="B1355" s="9" t="s">
        <v>343</v>
      </c>
      <c r="C1355" s="10">
        <v>6.6490169605940421</v>
      </c>
      <c r="D1355" s="10">
        <v>0.56912934764087963</v>
      </c>
    </row>
    <row r="1356" spans="1:4" x14ac:dyDescent="0.25">
      <c r="A1356" s="8" t="s">
        <v>748</v>
      </c>
      <c r="B1356" s="9" t="s">
        <v>343</v>
      </c>
      <c r="C1356" s="10">
        <v>6.7734790313053752</v>
      </c>
      <c r="D1356" s="10">
        <v>0.55192167270541348</v>
      </c>
    </row>
    <row r="1357" spans="1:4" x14ac:dyDescent="0.25">
      <c r="A1357" s="8" t="s">
        <v>748</v>
      </c>
      <c r="B1357" s="9" t="s">
        <v>343</v>
      </c>
      <c r="C1357" s="10">
        <v>6.8662982026833177</v>
      </c>
      <c r="D1357" s="10">
        <v>0.58266347399461704</v>
      </c>
    </row>
    <row r="1358" spans="1:4" x14ac:dyDescent="0.25">
      <c r="A1358" s="8" t="s">
        <v>748</v>
      </c>
      <c r="B1358" s="9" t="s">
        <v>344</v>
      </c>
      <c r="C1358" s="10">
        <v>6.3621213399713099</v>
      </c>
      <c r="D1358" s="10">
        <v>0.48927800215382861</v>
      </c>
    </row>
    <row r="1359" spans="1:4" x14ac:dyDescent="0.25">
      <c r="A1359" s="8" t="s">
        <v>748</v>
      </c>
      <c r="B1359" s="9" t="s">
        <v>344</v>
      </c>
      <c r="C1359" s="10">
        <v>6.1279638849042275</v>
      </c>
      <c r="D1359" s="10">
        <v>0.45350923964752238</v>
      </c>
    </row>
    <row r="1360" spans="1:4" x14ac:dyDescent="0.25">
      <c r="A1360" s="8" t="s">
        <v>748</v>
      </c>
      <c r="B1360" s="9" t="s">
        <v>344</v>
      </c>
      <c r="C1360" s="10">
        <v>6.1469496245042619</v>
      </c>
      <c r="D1360" s="10">
        <v>0.4297278461973838</v>
      </c>
    </row>
    <row r="1361" spans="1:4" x14ac:dyDescent="0.25">
      <c r="A1361" s="8" t="s">
        <v>748</v>
      </c>
      <c r="B1361" s="9" t="s">
        <v>345</v>
      </c>
      <c r="C1361" s="10">
        <v>4.3496329423677329</v>
      </c>
      <c r="D1361" s="10">
        <v>2.4612775497582534E-2</v>
      </c>
    </row>
    <row r="1362" spans="1:4" x14ac:dyDescent="0.25">
      <c r="A1362" s="8" t="s">
        <v>748</v>
      </c>
      <c r="B1362" s="9" t="s">
        <v>345</v>
      </c>
      <c r="C1362" s="10">
        <v>4.3011138300565355</v>
      </c>
      <c r="D1362" s="10">
        <v>2.892436146455887E-2</v>
      </c>
    </row>
    <row r="1363" spans="1:4" x14ac:dyDescent="0.25">
      <c r="A1363" s="8" t="s">
        <v>748</v>
      </c>
      <c r="B1363" s="9" t="s">
        <v>345</v>
      </c>
      <c r="C1363" s="10">
        <v>4.4340140072567706</v>
      </c>
      <c r="D1363" s="10">
        <v>4.2922515007567351E-3</v>
      </c>
    </row>
    <row r="1364" spans="1:4" x14ac:dyDescent="0.25">
      <c r="A1364" s="8" t="s">
        <v>748</v>
      </c>
      <c r="B1364" s="9" t="s">
        <v>346</v>
      </c>
      <c r="C1364" s="10">
        <v>4.5521474981014256</v>
      </c>
      <c r="D1364" s="10">
        <v>-2.8324993011750548E-2</v>
      </c>
    </row>
    <row r="1365" spans="1:4" x14ac:dyDescent="0.25">
      <c r="A1365" s="8" t="s">
        <v>748</v>
      </c>
      <c r="B1365" s="9" t="s">
        <v>346</v>
      </c>
      <c r="C1365" s="10">
        <v>4.6766095688127578</v>
      </c>
      <c r="D1365" s="10">
        <v>-1.8425746307302572E-2</v>
      </c>
    </row>
    <row r="1366" spans="1:4" x14ac:dyDescent="0.25">
      <c r="A1366" s="8" t="s">
        <v>748</v>
      </c>
      <c r="B1366" s="9" t="s">
        <v>346</v>
      </c>
      <c r="C1366" s="10">
        <v>4.6555143025904995</v>
      </c>
      <c r="D1366" s="10">
        <v>-2.3549379855503177E-2</v>
      </c>
    </row>
    <row r="1367" spans="1:4" x14ac:dyDescent="0.25">
      <c r="A1367" s="8" t="s">
        <v>748</v>
      </c>
      <c r="B1367" s="9" t="s">
        <v>347</v>
      </c>
      <c r="C1367" s="10">
        <v>4.5015188591680024</v>
      </c>
      <c r="D1367" s="10">
        <v>1.8077725915349296E-2</v>
      </c>
    </row>
    <row r="1368" spans="1:4" x14ac:dyDescent="0.25">
      <c r="A1368" s="8" t="s">
        <v>748</v>
      </c>
      <c r="B1368" s="9" t="s">
        <v>347</v>
      </c>
      <c r="C1368" s="10">
        <v>4.467766433212387</v>
      </c>
      <c r="D1368" s="10">
        <v>3.5111390654838863E-2</v>
      </c>
    </row>
    <row r="1369" spans="1:4" x14ac:dyDescent="0.25">
      <c r="A1369" s="8" t="s">
        <v>748</v>
      </c>
      <c r="B1369" s="9" t="s">
        <v>347</v>
      </c>
      <c r="C1369" s="10">
        <v>4.4888616994346471</v>
      </c>
      <c r="D1369" s="10">
        <v>1.1620014197994572E-2</v>
      </c>
    </row>
    <row r="1370" spans="1:4" x14ac:dyDescent="0.25">
      <c r="A1370" s="8" t="s">
        <v>748</v>
      </c>
      <c r="B1370" s="9" t="s">
        <v>348</v>
      </c>
      <c r="C1370" s="10">
        <v>5.273605602902709</v>
      </c>
      <c r="D1370" s="10">
        <v>0.34581626280421152</v>
      </c>
    </row>
    <row r="1371" spans="1:4" x14ac:dyDescent="0.25">
      <c r="A1371" s="8" t="s">
        <v>748</v>
      </c>
      <c r="B1371" s="9" t="s">
        <v>348</v>
      </c>
      <c r="C1371" s="10">
        <v>5.3980676736140403</v>
      </c>
      <c r="D1371" s="10">
        <v>0.32841524320654913</v>
      </c>
    </row>
    <row r="1372" spans="1:4" x14ac:dyDescent="0.25">
      <c r="A1372" s="8" t="s">
        <v>748</v>
      </c>
      <c r="B1372" s="9" t="s">
        <v>348</v>
      </c>
      <c r="C1372" s="10">
        <v>5.4191629398363004</v>
      </c>
      <c r="D1372" s="10">
        <v>0.31700790813697038</v>
      </c>
    </row>
    <row r="1373" spans="1:4" x14ac:dyDescent="0.25">
      <c r="A1373" s="8" t="s">
        <v>748</v>
      </c>
      <c r="B1373" s="9" t="s">
        <v>330</v>
      </c>
      <c r="C1373" s="10">
        <v>6.6405788541051383</v>
      </c>
      <c r="D1373" s="10">
        <v>5.0382912143071845</v>
      </c>
    </row>
    <row r="1374" spans="1:4" x14ac:dyDescent="0.25">
      <c r="A1374" s="8" t="s">
        <v>748</v>
      </c>
      <c r="B1374" s="9" t="s">
        <v>330</v>
      </c>
      <c r="C1374" s="10">
        <v>6.6068264281495237</v>
      </c>
      <c r="D1374" s="10">
        <v>4.9319516500992462</v>
      </c>
    </row>
    <row r="1375" spans="1:4" x14ac:dyDescent="0.25">
      <c r="A1375" s="8" t="s">
        <v>748</v>
      </c>
      <c r="B1375" s="9" t="s">
        <v>330</v>
      </c>
      <c r="C1375" s="10">
        <v>6.6490169605940421</v>
      </c>
      <c r="D1375" s="10">
        <v>5.0034891751118584</v>
      </c>
    </row>
    <row r="1376" spans="1:4" x14ac:dyDescent="0.25">
      <c r="A1376" s="8" t="s">
        <v>748</v>
      </c>
      <c r="B1376" s="9" t="s">
        <v>136</v>
      </c>
      <c r="C1376" s="10">
        <v>1.0001476668635558</v>
      </c>
      <c r="D1376" s="10">
        <v>-0.16654709201584922</v>
      </c>
    </row>
    <row r="1377" spans="1:4" x14ac:dyDescent="0.25">
      <c r="A1377" s="8" t="s">
        <v>748</v>
      </c>
      <c r="B1377" s="9" t="s">
        <v>136</v>
      </c>
      <c r="C1377" s="10">
        <v>1.0303349928276093</v>
      </c>
      <c r="D1377" s="10">
        <v>-0.16654709201584922</v>
      </c>
    </row>
    <row r="1378" spans="1:4" x14ac:dyDescent="0.25">
      <c r="A1378" s="8" t="s">
        <v>748</v>
      </c>
      <c r="B1378" s="9" t="s">
        <v>136</v>
      </c>
      <c r="C1378" s="10">
        <v>1.0126782549995781</v>
      </c>
      <c r="D1378" s="10">
        <v>-0.16654709201584922</v>
      </c>
    </row>
    <row r="1379" spans="1:4" x14ac:dyDescent="0.25">
      <c r="A1379" s="8" t="s">
        <v>748</v>
      </c>
      <c r="B1379" s="9" t="s">
        <v>349</v>
      </c>
      <c r="C1379" s="10">
        <v>5.5478440637920849</v>
      </c>
      <c r="D1379" s="10">
        <v>0.34272274820907161</v>
      </c>
    </row>
    <row r="1380" spans="1:4" x14ac:dyDescent="0.25">
      <c r="A1380" s="8" t="s">
        <v>748</v>
      </c>
      <c r="B1380" s="9" t="s">
        <v>349</v>
      </c>
      <c r="C1380" s="10">
        <v>5.6090203358366377</v>
      </c>
      <c r="D1380" s="10">
        <v>0.43166129281934629</v>
      </c>
    </row>
    <row r="1381" spans="1:4" x14ac:dyDescent="0.25">
      <c r="A1381" s="8" t="s">
        <v>748</v>
      </c>
      <c r="B1381" s="9" t="s">
        <v>349</v>
      </c>
      <c r="C1381" s="10">
        <v>5.7060585604590326</v>
      </c>
      <c r="D1381" s="10">
        <v>0.37887820003977024</v>
      </c>
    </row>
    <row r="1382" spans="1:4" x14ac:dyDescent="0.25">
      <c r="A1382" s="8" t="s">
        <v>748</v>
      </c>
      <c r="B1382" s="9" t="s">
        <v>350</v>
      </c>
      <c r="C1382" s="10">
        <v>5.4908868449919845</v>
      </c>
      <c r="D1382" s="10">
        <v>0.40420635078747885</v>
      </c>
    </row>
    <row r="1383" spans="1:4" x14ac:dyDescent="0.25">
      <c r="A1383" s="8" t="s">
        <v>748</v>
      </c>
      <c r="B1383" s="9" t="s">
        <v>350</v>
      </c>
      <c r="C1383" s="10">
        <v>5.4803392118808532</v>
      </c>
      <c r="D1383" s="10">
        <v>0.42044730241196382</v>
      </c>
    </row>
    <row r="1384" spans="1:4" x14ac:dyDescent="0.25">
      <c r="A1384" s="8" t="s">
        <v>748</v>
      </c>
      <c r="B1384" s="9" t="s">
        <v>350</v>
      </c>
      <c r="C1384" s="10">
        <v>5.4086153067251717</v>
      </c>
      <c r="D1384" s="10">
        <v>0.44964234640359746</v>
      </c>
    </row>
    <row r="1385" spans="1:4" x14ac:dyDescent="0.25">
      <c r="A1385" s="8" t="s">
        <v>748</v>
      </c>
      <c r="B1385" s="9" t="s">
        <v>351</v>
      </c>
      <c r="C1385" s="10">
        <v>5.3727533541473296</v>
      </c>
      <c r="D1385" s="10">
        <v>-3.895894943254425E-2</v>
      </c>
    </row>
    <row r="1386" spans="1:4" x14ac:dyDescent="0.25">
      <c r="A1386" s="8" t="s">
        <v>748</v>
      </c>
      <c r="B1386" s="9" t="s">
        <v>351</v>
      </c>
      <c r="C1386" s="10">
        <v>5.2187579107248325</v>
      </c>
      <c r="D1386" s="10">
        <v>-0.16654709201584922</v>
      </c>
    </row>
    <row r="1387" spans="1:4" x14ac:dyDescent="0.25">
      <c r="A1387" s="8" t="s">
        <v>748</v>
      </c>
      <c r="B1387" s="9" t="s">
        <v>351</v>
      </c>
      <c r="C1387" s="10">
        <v>5.1892245380136686</v>
      </c>
      <c r="D1387" s="10">
        <v>-0.16654709201584922</v>
      </c>
    </row>
    <row r="1388" spans="1:4" x14ac:dyDescent="0.25">
      <c r="A1388" s="8" t="s">
        <v>748</v>
      </c>
      <c r="B1388" s="9" t="s">
        <v>352</v>
      </c>
      <c r="C1388" s="10">
        <v>5.6828537676145467</v>
      </c>
      <c r="D1388" s="10">
        <v>-1.8928442429012829E-2</v>
      </c>
    </row>
    <row r="1389" spans="1:4" x14ac:dyDescent="0.25">
      <c r="A1389" s="8" t="s">
        <v>748</v>
      </c>
      <c r="B1389" s="9" t="s">
        <v>352</v>
      </c>
      <c r="C1389" s="10">
        <v>5.7566871993924567</v>
      </c>
      <c r="D1389" s="10">
        <v>-9.3018116982615584E-2</v>
      </c>
    </row>
    <row r="1390" spans="1:4" x14ac:dyDescent="0.25">
      <c r="A1390" s="8" t="s">
        <v>748</v>
      </c>
      <c r="B1390" s="9" t="s">
        <v>352</v>
      </c>
      <c r="C1390" s="10">
        <v>5.7841110454813931</v>
      </c>
      <c r="D1390" s="10">
        <v>-3.4105998411418384E-2</v>
      </c>
    </row>
    <row r="1391" spans="1:4" x14ac:dyDescent="0.25">
      <c r="A1391" s="8" t="s">
        <v>748</v>
      </c>
      <c r="B1391" s="9" t="s">
        <v>353</v>
      </c>
      <c r="C1391" s="10">
        <v>5.8916969032149185</v>
      </c>
      <c r="D1391" s="10">
        <v>-4.8838861670772594E-2</v>
      </c>
    </row>
    <row r="1392" spans="1:4" x14ac:dyDescent="0.25">
      <c r="A1392" s="8" t="s">
        <v>748</v>
      </c>
      <c r="B1392" s="9" t="s">
        <v>353</v>
      </c>
      <c r="C1392" s="10">
        <v>5.7651253058813605</v>
      </c>
      <c r="D1392" s="10">
        <v>-3.826290864863776E-2</v>
      </c>
    </row>
    <row r="1393" spans="1:4" x14ac:dyDescent="0.25">
      <c r="A1393" s="8" t="s">
        <v>748</v>
      </c>
      <c r="B1393" s="9" t="s">
        <v>353</v>
      </c>
      <c r="C1393" s="10">
        <v>5.9507636486372464</v>
      </c>
      <c r="D1393" s="10">
        <v>-4.8974202934309971E-2</v>
      </c>
    </row>
    <row r="1394" spans="1:4" x14ac:dyDescent="0.25">
      <c r="A1394" s="8" t="s">
        <v>748</v>
      </c>
      <c r="B1394" s="9" t="s">
        <v>354</v>
      </c>
      <c r="C1394" s="10">
        <v>11.178170618513205</v>
      </c>
      <c r="D1394" s="10">
        <v>0.67585560117320931</v>
      </c>
    </row>
    <row r="1395" spans="1:4" x14ac:dyDescent="0.25">
      <c r="A1395" s="8" t="s">
        <v>748</v>
      </c>
      <c r="B1395" s="9" t="s">
        <v>354</v>
      </c>
      <c r="C1395" s="10">
        <v>11.475613872247068</v>
      </c>
      <c r="D1395" s="10">
        <v>0.66676840204998544</v>
      </c>
    </row>
    <row r="1396" spans="1:4" x14ac:dyDescent="0.25">
      <c r="A1396" s="8" t="s">
        <v>748</v>
      </c>
      <c r="B1396" s="9" t="s">
        <v>354</v>
      </c>
      <c r="C1396" s="10">
        <v>11.313180322335667</v>
      </c>
      <c r="D1396" s="10">
        <v>0.67469553320003173</v>
      </c>
    </row>
    <row r="1397" spans="1:4" x14ac:dyDescent="0.25">
      <c r="A1397" s="8" t="s">
        <v>748</v>
      </c>
      <c r="B1397" s="9" t="s">
        <v>355</v>
      </c>
      <c r="C1397" s="10">
        <v>12.163319551092734</v>
      </c>
      <c r="D1397" s="10">
        <v>0.71491122293685172</v>
      </c>
    </row>
    <row r="1398" spans="1:4" x14ac:dyDescent="0.25">
      <c r="A1398" s="8" t="s">
        <v>748</v>
      </c>
      <c r="B1398" s="9" t="s">
        <v>355</v>
      </c>
      <c r="C1398" s="10">
        <v>12.142224284870474</v>
      </c>
      <c r="D1398" s="10">
        <v>0.70369723252946914</v>
      </c>
    </row>
    <row r="1399" spans="1:4" x14ac:dyDescent="0.25">
      <c r="A1399" s="8" t="s">
        <v>748</v>
      </c>
      <c r="B1399" s="9" t="s">
        <v>355</v>
      </c>
      <c r="C1399" s="10">
        <v>12.38481984642646</v>
      </c>
      <c r="D1399" s="10">
        <v>0.66328819813045292</v>
      </c>
    </row>
    <row r="1400" spans="1:4" x14ac:dyDescent="0.25">
      <c r="A1400" s="8" t="s">
        <v>748</v>
      </c>
      <c r="B1400" s="9" t="s">
        <v>356</v>
      </c>
      <c r="C1400" s="10">
        <v>12.038857480381401</v>
      </c>
      <c r="D1400" s="10">
        <v>0.72999210658815894</v>
      </c>
    </row>
    <row r="1401" spans="1:4" x14ac:dyDescent="0.25">
      <c r="A1401" s="8" t="s">
        <v>748</v>
      </c>
      <c r="B1401" s="9" t="s">
        <v>356</v>
      </c>
      <c r="C1401" s="10">
        <v>12.028309847270272</v>
      </c>
      <c r="D1401" s="10">
        <v>0.6880363148915728</v>
      </c>
    </row>
    <row r="1402" spans="1:4" x14ac:dyDescent="0.25">
      <c r="A1402" s="8" t="s">
        <v>748</v>
      </c>
      <c r="B1402" s="9" t="s">
        <v>356</v>
      </c>
      <c r="C1402" s="10">
        <v>11.903847776558939</v>
      </c>
      <c r="D1402" s="10">
        <v>0.71046429570633785</v>
      </c>
    </row>
    <row r="1403" spans="1:4" x14ac:dyDescent="0.25">
      <c r="A1403" s="8" t="s">
        <v>748</v>
      </c>
      <c r="B1403" s="9" t="s">
        <v>357</v>
      </c>
      <c r="C1403" s="10">
        <v>6.5055691502826765</v>
      </c>
      <c r="D1403" s="10">
        <v>5.800339865887464E-3</v>
      </c>
    </row>
    <row r="1404" spans="1:4" x14ac:dyDescent="0.25">
      <c r="A1404" s="8" t="s">
        <v>748</v>
      </c>
      <c r="B1404" s="9" t="s">
        <v>357</v>
      </c>
      <c r="C1404" s="10">
        <v>6.4064213990380559</v>
      </c>
      <c r="D1404" s="10">
        <v>-2.1229243909148182E-2</v>
      </c>
    </row>
    <row r="1405" spans="1:4" x14ac:dyDescent="0.25">
      <c r="A1405" s="8" t="s">
        <v>748</v>
      </c>
      <c r="B1405" s="9" t="s">
        <v>357</v>
      </c>
      <c r="C1405" s="10">
        <v>6.4022023457936026</v>
      </c>
      <c r="D1405" s="10">
        <v>-1.1446004002017967E-2</v>
      </c>
    </row>
    <row r="1406" spans="1:4" x14ac:dyDescent="0.25">
      <c r="A1406" s="8" t="s">
        <v>748</v>
      </c>
      <c r="B1406" s="9" t="s">
        <v>358</v>
      </c>
      <c r="C1406" s="10">
        <v>6.8831744156611245</v>
      </c>
      <c r="D1406" s="10">
        <v>4.7098759711006334E-2</v>
      </c>
    </row>
    <row r="1407" spans="1:4" x14ac:dyDescent="0.25">
      <c r="A1407" s="8" t="s">
        <v>748</v>
      </c>
      <c r="B1407" s="9" t="s">
        <v>358</v>
      </c>
      <c r="C1407" s="10">
        <v>6.9612269006834868</v>
      </c>
      <c r="D1407" s="10">
        <v>-7.540441825653733E-3</v>
      </c>
    </row>
    <row r="1408" spans="1:4" x14ac:dyDescent="0.25">
      <c r="A1408" s="8" t="s">
        <v>748</v>
      </c>
      <c r="B1408" s="9" t="s">
        <v>358</v>
      </c>
      <c r="C1408" s="10">
        <v>6.8283267234832499</v>
      </c>
      <c r="D1408" s="10">
        <v>1.716900600302694E-2</v>
      </c>
    </row>
    <row r="1409" spans="1:4" x14ac:dyDescent="0.25">
      <c r="A1409" s="8" t="s">
        <v>748</v>
      </c>
      <c r="B1409" s="9" t="s">
        <v>359</v>
      </c>
      <c r="C1409" s="10">
        <v>6.8578600961944138</v>
      </c>
      <c r="D1409" s="10">
        <v>6.6819915255023787E-2</v>
      </c>
    </row>
    <row r="1410" spans="1:4" x14ac:dyDescent="0.25">
      <c r="A1410" s="8" t="s">
        <v>748</v>
      </c>
      <c r="B1410" s="9" t="s">
        <v>359</v>
      </c>
      <c r="C1410" s="10">
        <v>6.9169268416167409</v>
      </c>
      <c r="D1410" s="10">
        <v>6.1986298700117522E-2</v>
      </c>
    </row>
    <row r="1411" spans="1:4" x14ac:dyDescent="0.25">
      <c r="A1411" s="8" t="s">
        <v>748</v>
      </c>
      <c r="B1411" s="9" t="s">
        <v>359</v>
      </c>
      <c r="C1411" s="10">
        <v>7.0519365454392036</v>
      </c>
      <c r="D1411" s="10">
        <v>4.2458487818296343E-2</v>
      </c>
    </row>
    <row r="1412" spans="1:4" x14ac:dyDescent="0.25">
      <c r="A1412" s="8" t="s">
        <v>748</v>
      </c>
      <c r="B1412" s="9" t="s">
        <v>360</v>
      </c>
      <c r="C1412" s="10">
        <v>5.6828537676145467</v>
      </c>
      <c r="D1412" s="10">
        <v>1.4906873455330814E-2</v>
      </c>
    </row>
    <row r="1413" spans="1:4" x14ac:dyDescent="0.25">
      <c r="A1413" s="8" t="s">
        <v>748</v>
      </c>
      <c r="B1413" s="9" t="s">
        <v>360</v>
      </c>
      <c r="C1413" s="10">
        <v>5.7398109864146489</v>
      </c>
      <c r="D1413" s="10">
        <v>2.4864123558437656E-2</v>
      </c>
    </row>
    <row r="1414" spans="1:4" x14ac:dyDescent="0.25">
      <c r="A1414" s="8" t="s">
        <v>748</v>
      </c>
      <c r="B1414" s="9" t="s">
        <v>360</v>
      </c>
      <c r="C1414" s="10">
        <v>5.8136444181925571</v>
      </c>
      <c r="D1414" s="10">
        <v>1.2219382650802945E-2</v>
      </c>
    </row>
    <row r="1415" spans="1:4" x14ac:dyDescent="0.25">
      <c r="A1415" s="8" t="s">
        <v>748</v>
      </c>
      <c r="B1415" s="9" t="s">
        <v>361</v>
      </c>
      <c r="C1415" s="10">
        <v>6.5772930554383597</v>
      </c>
      <c r="D1415" s="10">
        <v>8.0740730933153704E-2</v>
      </c>
    </row>
    <row r="1416" spans="1:4" x14ac:dyDescent="0.25">
      <c r="A1416" s="8" t="s">
        <v>748</v>
      </c>
      <c r="B1416" s="9" t="s">
        <v>361</v>
      </c>
      <c r="C1416" s="10">
        <v>6.7101932326385949</v>
      </c>
      <c r="D1416" s="10">
        <v>6.2566332686706291E-2</v>
      </c>
    </row>
    <row r="1417" spans="1:4" x14ac:dyDescent="0.25">
      <c r="A1417" s="8" t="s">
        <v>748</v>
      </c>
      <c r="B1417" s="9" t="s">
        <v>361</v>
      </c>
      <c r="C1417" s="10">
        <v>6.7692599780609228</v>
      </c>
      <c r="D1417" s="10">
        <v>8.1127420257546198E-2</v>
      </c>
    </row>
    <row r="1418" spans="1:4" x14ac:dyDescent="0.25">
      <c r="A1418" s="8" t="s">
        <v>748</v>
      </c>
      <c r="B1418" s="9" t="s">
        <v>362</v>
      </c>
      <c r="C1418" s="10">
        <v>10.418741034511854</v>
      </c>
      <c r="D1418" s="10">
        <v>0.18282671257277339</v>
      </c>
    </row>
    <row r="1419" spans="1:4" x14ac:dyDescent="0.25">
      <c r="A1419" s="8" t="s">
        <v>748</v>
      </c>
      <c r="B1419" s="9" t="s">
        <v>362</v>
      </c>
      <c r="C1419" s="10">
        <v>10.583284111045481</v>
      </c>
      <c r="D1419" s="10">
        <v>0.16039873175800848</v>
      </c>
    </row>
    <row r="1420" spans="1:4" x14ac:dyDescent="0.25">
      <c r="A1420" s="8" t="s">
        <v>748</v>
      </c>
      <c r="B1420" s="9" t="s">
        <v>362</v>
      </c>
      <c r="C1420" s="10">
        <v>10.792127246645853</v>
      </c>
      <c r="D1420" s="10">
        <v>0.15034480932380348</v>
      </c>
    </row>
    <row r="1421" spans="1:4" x14ac:dyDescent="0.25">
      <c r="A1421" s="8" t="s">
        <v>748</v>
      </c>
      <c r="B1421" s="9" t="s">
        <v>363</v>
      </c>
      <c r="C1421" s="10">
        <v>4.6998143616572445</v>
      </c>
      <c r="D1421" s="10">
        <v>1.7343016199003546E-2</v>
      </c>
    </row>
    <row r="1422" spans="1:4" x14ac:dyDescent="0.25">
      <c r="A1422" s="8" t="s">
        <v>748</v>
      </c>
      <c r="B1422" s="9" t="s">
        <v>363</v>
      </c>
      <c r="C1422" s="10">
        <v>4.6491857227238214</v>
      </c>
      <c r="D1422" s="10">
        <v>3.0471118762128869E-2</v>
      </c>
    </row>
    <row r="1423" spans="1:4" x14ac:dyDescent="0.25">
      <c r="A1423" s="8" t="s">
        <v>748</v>
      </c>
      <c r="B1423" s="9" t="s">
        <v>363</v>
      </c>
      <c r="C1423" s="10">
        <v>4.6512952493460462</v>
      </c>
      <c r="D1423" s="10">
        <v>4.2458487818296343E-2</v>
      </c>
    </row>
    <row r="1424" spans="1:4" x14ac:dyDescent="0.25">
      <c r="A1424" s="8" t="s">
        <v>748</v>
      </c>
      <c r="B1424" s="9" t="s">
        <v>330</v>
      </c>
      <c r="C1424" s="10">
        <v>6.6300312209940095</v>
      </c>
      <c r="D1424" s="10">
        <v>4.7811428135861718</v>
      </c>
    </row>
    <row r="1425" spans="1:4" x14ac:dyDescent="0.25">
      <c r="A1425" s="8" t="s">
        <v>748</v>
      </c>
      <c r="B1425" s="9" t="s">
        <v>330</v>
      </c>
      <c r="C1425" s="10">
        <v>6.642688380727364</v>
      </c>
      <c r="D1425" s="10">
        <v>4.8294789791352342</v>
      </c>
    </row>
    <row r="1426" spans="1:4" x14ac:dyDescent="0.25">
      <c r="A1426" s="8" t="s">
        <v>748</v>
      </c>
      <c r="B1426" s="9" t="s">
        <v>330</v>
      </c>
      <c r="C1426" s="10">
        <v>6.5751835288161331</v>
      </c>
      <c r="D1426" s="10">
        <v>4.7734090270983218</v>
      </c>
    </row>
    <row r="1427" spans="1:4" x14ac:dyDescent="0.25">
      <c r="A1427" s="8" t="s">
        <v>748</v>
      </c>
      <c r="B1427" s="9" t="s">
        <v>136</v>
      </c>
      <c r="C1427" s="10">
        <v>0.96953843557505692</v>
      </c>
      <c r="D1427" s="10">
        <v>-0.16654709201584922</v>
      </c>
    </row>
    <row r="1428" spans="1:4" x14ac:dyDescent="0.25">
      <c r="A1428" s="8" t="s">
        <v>748</v>
      </c>
      <c r="B1428" s="9" t="s">
        <v>136</v>
      </c>
      <c r="C1428" s="10">
        <v>0.98455826512530586</v>
      </c>
      <c r="D1428" s="10">
        <v>-0.16654709201584922</v>
      </c>
    </row>
    <row r="1429" spans="1:4" x14ac:dyDescent="0.25">
      <c r="A1429" s="8" t="s">
        <v>748</v>
      </c>
      <c r="B1429" s="9" t="s">
        <v>136</v>
      </c>
      <c r="C1429" s="10">
        <v>0.99206817990043028</v>
      </c>
      <c r="D1429" s="10">
        <v>-0.16654709201584922</v>
      </c>
    </row>
    <row r="1430" spans="1:4" x14ac:dyDescent="0.25">
      <c r="A1430" s="8" t="s">
        <v>748</v>
      </c>
      <c r="B1430" s="9" t="s">
        <v>364</v>
      </c>
      <c r="C1430" s="10">
        <v>36.730866593536412</v>
      </c>
      <c r="D1430" s="10">
        <v>3.0990442524788024</v>
      </c>
    </row>
    <row r="1431" spans="1:4" x14ac:dyDescent="0.25">
      <c r="A1431" s="8" t="s">
        <v>748</v>
      </c>
      <c r="B1431" s="9" t="s">
        <v>364</v>
      </c>
      <c r="C1431" s="10">
        <v>37.258248249092901</v>
      </c>
      <c r="D1431" s="10">
        <v>3.18991624371104</v>
      </c>
    </row>
    <row r="1432" spans="1:4" x14ac:dyDescent="0.25">
      <c r="A1432" s="8" t="s">
        <v>748</v>
      </c>
      <c r="B1432" s="9" t="s">
        <v>364</v>
      </c>
      <c r="C1432" s="10">
        <v>35.99253227575732</v>
      </c>
      <c r="D1432" s="10">
        <v>3.1241790585643145</v>
      </c>
    </row>
    <row r="1433" spans="1:4" x14ac:dyDescent="0.25">
      <c r="A1433" s="8" t="s">
        <v>748</v>
      </c>
      <c r="B1433" s="9" t="s">
        <v>365</v>
      </c>
      <c r="C1433" s="10">
        <v>34.431482575310099</v>
      </c>
      <c r="D1433" s="10">
        <v>2.9076330369045156</v>
      </c>
    </row>
    <row r="1434" spans="1:4" x14ac:dyDescent="0.25">
      <c r="A1434" s="8" t="s">
        <v>748</v>
      </c>
      <c r="B1434" s="9" t="s">
        <v>365</v>
      </c>
      <c r="C1434" s="10">
        <v>34.494768373976882</v>
      </c>
      <c r="D1434" s="10">
        <v>2.7780921132330287</v>
      </c>
    </row>
    <row r="1435" spans="1:4" x14ac:dyDescent="0.25">
      <c r="A1435" s="8" t="s">
        <v>748</v>
      </c>
      <c r="B1435" s="9" t="s">
        <v>365</v>
      </c>
      <c r="C1435" s="10">
        <v>35.14872162686693</v>
      </c>
      <c r="D1435" s="10">
        <v>2.7568242003914407</v>
      </c>
    </row>
    <row r="1436" spans="1:4" x14ac:dyDescent="0.25">
      <c r="A1436" s="8" t="s">
        <v>748</v>
      </c>
      <c r="B1436" s="9" t="s">
        <v>366</v>
      </c>
      <c r="C1436" s="10">
        <v>20.972702725508398</v>
      </c>
      <c r="D1436" s="10">
        <v>1.4273863031300307</v>
      </c>
    </row>
    <row r="1437" spans="1:4" x14ac:dyDescent="0.25">
      <c r="A1437" s="8" t="s">
        <v>748</v>
      </c>
      <c r="B1437" s="9" t="s">
        <v>366</v>
      </c>
      <c r="C1437" s="10">
        <v>20.998017044975107</v>
      </c>
      <c r="D1437" s="10">
        <v>1.4169456913714331</v>
      </c>
    </row>
    <row r="1438" spans="1:4" x14ac:dyDescent="0.25">
      <c r="A1438" s="8" t="s">
        <v>748</v>
      </c>
      <c r="B1438" s="9" t="s">
        <v>366</v>
      </c>
      <c r="C1438" s="10">
        <v>21.240612606531094</v>
      </c>
      <c r="D1438" s="10">
        <v>1.4248728225214793</v>
      </c>
    </row>
    <row r="1439" spans="1:4" x14ac:dyDescent="0.25">
      <c r="A1439" s="8" t="s">
        <v>748</v>
      </c>
      <c r="B1439" s="9" t="s">
        <v>367</v>
      </c>
      <c r="C1439" s="10">
        <v>21.265926925997807</v>
      </c>
      <c r="D1439" s="10">
        <v>1.4473008033362442</v>
      </c>
    </row>
    <row r="1440" spans="1:4" x14ac:dyDescent="0.25">
      <c r="A1440" s="8" t="s">
        <v>748</v>
      </c>
      <c r="B1440" s="9" t="s">
        <v>367</v>
      </c>
      <c r="C1440" s="10">
        <v>21.242722133153322</v>
      </c>
      <c r="D1440" s="10">
        <v>1.5134246778073615</v>
      </c>
    </row>
    <row r="1441" spans="1:4" x14ac:dyDescent="0.25">
      <c r="A1441" s="8" t="s">
        <v>748</v>
      </c>
      <c r="B1441" s="9" t="s">
        <v>367</v>
      </c>
      <c r="C1441" s="10">
        <v>21.491646274575984</v>
      </c>
      <c r="D1441" s="10">
        <v>1.4275796477922267</v>
      </c>
    </row>
    <row r="1442" spans="1:4" x14ac:dyDescent="0.25">
      <c r="A1442" s="8" t="s">
        <v>748</v>
      </c>
      <c r="B1442" s="9" t="s">
        <v>368</v>
      </c>
      <c r="C1442" s="10">
        <v>20.974812252130622</v>
      </c>
      <c r="D1442" s="10">
        <v>1.6642335143204359</v>
      </c>
    </row>
    <row r="1443" spans="1:4" x14ac:dyDescent="0.25">
      <c r="A1443" s="8" t="s">
        <v>748</v>
      </c>
      <c r="B1443" s="9" t="s">
        <v>368</v>
      </c>
      <c r="C1443" s="10">
        <v>20.202725508395915</v>
      </c>
      <c r="D1443" s="10">
        <v>1.7245570489256661</v>
      </c>
    </row>
    <row r="1444" spans="1:4" x14ac:dyDescent="0.25">
      <c r="A1444" s="8" t="s">
        <v>748</v>
      </c>
      <c r="B1444" s="9" t="s">
        <v>368</v>
      </c>
      <c r="C1444" s="10">
        <v>20.040291958484516</v>
      </c>
      <c r="D1444" s="10">
        <v>1.6740940920924445</v>
      </c>
    </row>
    <row r="1445" spans="1:4" x14ac:dyDescent="0.25">
      <c r="A1445" s="8" t="s">
        <v>748</v>
      </c>
      <c r="B1445" s="9" t="s">
        <v>369</v>
      </c>
      <c r="C1445" s="10">
        <v>12.125348071892667</v>
      </c>
      <c r="D1445" s="10">
        <v>0.72960541726376649</v>
      </c>
    </row>
    <row r="1446" spans="1:4" x14ac:dyDescent="0.25">
      <c r="A1446" s="8" t="s">
        <v>748</v>
      </c>
      <c r="B1446" s="9" t="s">
        <v>369</v>
      </c>
      <c r="C1446" s="10">
        <v>11.933381149270103</v>
      </c>
      <c r="D1446" s="10">
        <v>0.6685085040097517</v>
      </c>
    </row>
    <row r="1447" spans="1:4" x14ac:dyDescent="0.25">
      <c r="A1447" s="8" t="s">
        <v>748</v>
      </c>
      <c r="B1447" s="9" t="s">
        <v>369</v>
      </c>
      <c r="C1447" s="10">
        <v>12.376381739937557</v>
      </c>
      <c r="D1447" s="10">
        <v>0.70659740246241276</v>
      </c>
    </row>
    <row r="1448" spans="1:4" x14ac:dyDescent="0.25">
      <c r="A1448" s="8" t="s">
        <v>748</v>
      </c>
      <c r="B1448" s="9" t="s">
        <v>370</v>
      </c>
      <c r="C1448" s="10">
        <v>12.332081680870811</v>
      </c>
      <c r="D1448" s="10">
        <v>0.66154809617068677</v>
      </c>
    </row>
    <row r="1449" spans="1:4" x14ac:dyDescent="0.25">
      <c r="A1449" s="8" t="s">
        <v>748</v>
      </c>
      <c r="B1449" s="9" t="s">
        <v>370</v>
      </c>
      <c r="C1449" s="10">
        <v>12.859463336427304</v>
      </c>
      <c r="D1449" s="10">
        <v>0.67740235847077923</v>
      </c>
    </row>
    <row r="1450" spans="1:4" x14ac:dyDescent="0.25">
      <c r="A1450" s="8" t="s">
        <v>748</v>
      </c>
      <c r="B1450" s="9" t="s">
        <v>370</v>
      </c>
      <c r="C1450" s="10">
        <v>12.464981858071049</v>
      </c>
      <c r="D1450" s="10">
        <v>0.69963699462334794</v>
      </c>
    </row>
    <row r="1451" spans="1:4" x14ac:dyDescent="0.25">
      <c r="A1451" s="8" t="s">
        <v>748</v>
      </c>
      <c r="B1451" s="9" t="s">
        <v>371</v>
      </c>
      <c r="C1451" s="10">
        <v>12.975487300649734</v>
      </c>
      <c r="D1451" s="10">
        <v>0.79630932572147273</v>
      </c>
    </row>
    <row r="1452" spans="1:4" x14ac:dyDescent="0.25">
      <c r="A1452" s="8" t="s">
        <v>748</v>
      </c>
      <c r="B1452" s="9" t="s">
        <v>371</v>
      </c>
      <c r="C1452" s="10">
        <v>13.142139903805585</v>
      </c>
      <c r="D1452" s="10">
        <v>0.74584636888825151</v>
      </c>
    </row>
    <row r="1453" spans="1:4" x14ac:dyDescent="0.25">
      <c r="A1453" s="8" t="s">
        <v>748</v>
      </c>
      <c r="B1453" s="9" t="s">
        <v>371</v>
      </c>
      <c r="C1453" s="10">
        <v>13.116825584338873</v>
      </c>
      <c r="D1453" s="10">
        <v>0.73501906780526149</v>
      </c>
    </row>
    <row r="1454" spans="1:4" x14ac:dyDescent="0.25">
      <c r="A1454" s="8" t="s">
        <v>748</v>
      </c>
      <c r="B1454" s="9" t="s">
        <v>372</v>
      </c>
      <c r="C1454" s="10">
        <v>11.929162096025651</v>
      </c>
      <c r="D1454" s="10">
        <v>0.45486265228289624</v>
      </c>
    </row>
    <row r="1455" spans="1:4" x14ac:dyDescent="0.25">
      <c r="A1455" s="8" t="s">
        <v>748</v>
      </c>
      <c r="B1455" s="9" t="s">
        <v>372</v>
      </c>
      <c r="C1455" s="10">
        <v>12.089486119314826</v>
      </c>
      <c r="D1455" s="10">
        <v>0.45756947755364369</v>
      </c>
    </row>
    <row r="1456" spans="1:4" x14ac:dyDescent="0.25">
      <c r="A1456" s="8" t="s">
        <v>748</v>
      </c>
      <c r="B1456" s="9" t="s">
        <v>372</v>
      </c>
      <c r="C1456" s="10">
        <v>12.024090794025819</v>
      </c>
      <c r="D1456" s="10">
        <v>0.43224132680593502</v>
      </c>
    </row>
    <row r="1457" spans="1:4" x14ac:dyDescent="0.25">
      <c r="A1457" s="8" t="s">
        <v>748</v>
      </c>
      <c r="B1457" s="9" t="s">
        <v>373</v>
      </c>
      <c r="C1457" s="10">
        <v>11.08113239389081</v>
      </c>
      <c r="D1457" s="10">
        <v>0.40323962747649761</v>
      </c>
    </row>
    <row r="1458" spans="1:4" x14ac:dyDescent="0.25">
      <c r="A1458" s="8" t="s">
        <v>748</v>
      </c>
      <c r="B1458" s="9" t="s">
        <v>373</v>
      </c>
      <c r="C1458" s="10">
        <v>11.20137541135769</v>
      </c>
      <c r="D1458" s="10">
        <v>0.42470088498028125</v>
      </c>
    </row>
    <row r="1459" spans="1:4" x14ac:dyDescent="0.25">
      <c r="A1459" s="8" t="s">
        <v>748</v>
      </c>
      <c r="B1459" s="9" t="s">
        <v>373</v>
      </c>
      <c r="C1459" s="10">
        <v>11.378575647624672</v>
      </c>
      <c r="D1459" s="10">
        <v>0.40227290416551648</v>
      </c>
    </row>
    <row r="1460" spans="1:4" x14ac:dyDescent="0.25">
      <c r="A1460" s="8" t="s">
        <v>748</v>
      </c>
      <c r="B1460" s="9" t="s">
        <v>374</v>
      </c>
      <c r="C1460" s="10">
        <v>10.207788372289256</v>
      </c>
      <c r="D1460" s="10">
        <v>0.37230448152509776</v>
      </c>
    </row>
    <row r="1461" spans="1:4" x14ac:dyDescent="0.25">
      <c r="A1461" s="8" t="s">
        <v>748</v>
      </c>
      <c r="B1461" s="9" t="s">
        <v>374</v>
      </c>
      <c r="C1461" s="10">
        <v>10.536874525356509</v>
      </c>
      <c r="D1461" s="10">
        <v>0.33943588895173532</v>
      </c>
    </row>
    <row r="1462" spans="1:4" x14ac:dyDescent="0.25">
      <c r="A1462" s="8" t="s">
        <v>748</v>
      </c>
      <c r="B1462" s="9" t="s">
        <v>374</v>
      </c>
      <c r="C1462" s="10">
        <v>10.456712513711922</v>
      </c>
      <c r="D1462" s="10">
        <v>0.3487164327371553</v>
      </c>
    </row>
    <row r="1463" spans="1:4" x14ac:dyDescent="0.25">
      <c r="A1463" s="8" t="s">
        <v>748</v>
      </c>
      <c r="B1463" s="9" t="s">
        <v>375</v>
      </c>
      <c r="C1463" s="10">
        <v>45.569783140663233</v>
      </c>
      <c r="D1463" s="10">
        <v>4.7772759203422472</v>
      </c>
    </row>
    <row r="1464" spans="1:4" x14ac:dyDescent="0.25">
      <c r="A1464" s="8" t="s">
        <v>748</v>
      </c>
      <c r="B1464" s="9" t="s">
        <v>375</v>
      </c>
      <c r="C1464" s="10">
        <v>45.25335414732934</v>
      </c>
      <c r="D1464" s="10">
        <v>4.8217451926473842</v>
      </c>
    </row>
    <row r="1465" spans="1:4" x14ac:dyDescent="0.25">
      <c r="A1465" s="8" t="s">
        <v>748</v>
      </c>
      <c r="B1465" s="9" t="s">
        <v>375</v>
      </c>
      <c r="C1465" s="10">
        <v>45.50649734199645</v>
      </c>
      <c r="D1465" s="10">
        <v>4.8932827176599965</v>
      </c>
    </row>
    <row r="1466" spans="1:4" x14ac:dyDescent="0.25">
      <c r="A1466" s="8" t="s">
        <v>748</v>
      </c>
      <c r="B1466" s="9" t="s">
        <v>376</v>
      </c>
      <c r="C1466" s="10">
        <v>50.020884313560032</v>
      </c>
      <c r="D1466" s="10">
        <v>5.2123014102838079</v>
      </c>
    </row>
    <row r="1467" spans="1:4" x14ac:dyDescent="0.25">
      <c r="A1467" s="8" t="s">
        <v>748</v>
      </c>
      <c r="B1467" s="9" t="s">
        <v>376</v>
      </c>
      <c r="C1467" s="10">
        <v>51.877267741118892</v>
      </c>
      <c r="D1467" s="10">
        <v>5.3824447130165067</v>
      </c>
    </row>
    <row r="1468" spans="1:4" x14ac:dyDescent="0.25">
      <c r="A1468" s="8" t="s">
        <v>748</v>
      </c>
      <c r="B1468" s="9" t="s">
        <v>376</v>
      </c>
      <c r="C1468" s="10">
        <v>50.843599696228168</v>
      </c>
      <c r="D1468" s="10">
        <v>5.3031734015160454</v>
      </c>
    </row>
    <row r="1469" spans="1:4" x14ac:dyDescent="0.25">
      <c r="A1469" s="8" t="s">
        <v>748</v>
      </c>
      <c r="B1469" s="9" t="s">
        <v>377</v>
      </c>
      <c r="C1469" s="10">
        <v>49.936503248670995</v>
      </c>
      <c r="D1469" s="10">
        <v>4.9319516500992462</v>
      </c>
    </row>
    <row r="1470" spans="1:4" x14ac:dyDescent="0.25">
      <c r="A1470" s="8" t="s">
        <v>748</v>
      </c>
      <c r="B1470" s="9" t="s">
        <v>377</v>
      </c>
      <c r="C1470" s="10">
        <v>51.265505020673359</v>
      </c>
      <c r="D1470" s="10">
        <v>5.0324908744412964</v>
      </c>
    </row>
    <row r="1471" spans="1:4" x14ac:dyDescent="0.25">
      <c r="A1471" s="8" t="s">
        <v>748</v>
      </c>
      <c r="B1471" s="9" t="s">
        <v>377</v>
      </c>
      <c r="C1471" s="10">
        <v>50.99126655978398</v>
      </c>
      <c r="D1471" s="10">
        <v>4.9493526696969088</v>
      </c>
    </row>
    <row r="1472" spans="1:4" x14ac:dyDescent="0.25">
      <c r="A1472" s="8" t="s">
        <v>748</v>
      </c>
      <c r="B1472" s="9" t="s">
        <v>378</v>
      </c>
      <c r="C1472" s="10">
        <v>9.5116445869546862</v>
      </c>
      <c r="D1472" s="10">
        <v>0.43050122484616882</v>
      </c>
    </row>
    <row r="1473" spans="1:4" x14ac:dyDescent="0.25">
      <c r="A1473" s="8" t="s">
        <v>748</v>
      </c>
      <c r="B1473" s="9" t="s">
        <v>378</v>
      </c>
      <c r="C1473" s="10">
        <v>9.1403679014429162</v>
      </c>
      <c r="D1473" s="10">
        <v>0.39202563706911514</v>
      </c>
    </row>
    <row r="1474" spans="1:4" x14ac:dyDescent="0.25">
      <c r="A1474" s="8" t="s">
        <v>748</v>
      </c>
      <c r="B1474" s="9" t="s">
        <v>378</v>
      </c>
      <c r="C1474" s="10">
        <v>9.3513205636655137</v>
      </c>
      <c r="D1474" s="10">
        <v>0.41020003531556259</v>
      </c>
    </row>
    <row r="1475" spans="1:4" x14ac:dyDescent="0.25">
      <c r="A1475" s="8" t="s">
        <v>748</v>
      </c>
      <c r="B1475" s="9" t="s">
        <v>379</v>
      </c>
      <c r="C1475" s="10">
        <v>9.3935110961100321</v>
      </c>
      <c r="D1475" s="10">
        <v>0.41561368585705766</v>
      </c>
    </row>
    <row r="1476" spans="1:4" x14ac:dyDescent="0.25">
      <c r="A1476" s="8" t="s">
        <v>748</v>
      </c>
      <c r="B1476" s="9" t="s">
        <v>379</v>
      </c>
      <c r="C1476" s="10">
        <v>9.3154586110876707</v>
      </c>
      <c r="D1476" s="10">
        <v>0.46994353593420357</v>
      </c>
    </row>
    <row r="1477" spans="1:4" x14ac:dyDescent="0.25">
      <c r="A1477" s="8" t="s">
        <v>748</v>
      </c>
      <c r="B1477" s="9" t="s">
        <v>379</v>
      </c>
      <c r="C1477" s="10">
        <v>9.5264112733102682</v>
      </c>
      <c r="D1477" s="10">
        <v>0.46124302613537238</v>
      </c>
    </row>
    <row r="1478" spans="1:4" x14ac:dyDescent="0.25">
      <c r="A1478" s="8" t="s">
        <v>748</v>
      </c>
      <c r="B1478" s="9" t="s">
        <v>380</v>
      </c>
      <c r="C1478" s="10">
        <v>9.0053581976204544</v>
      </c>
      <c r="D1478" s="10">
        <v>0.41909388977659001</v>
      </c>
    </row>
    <row r="1479" spans="1:4" x14ac:dyDescent="0.25">
      <c r="A1479" s="8" t="s">
        <v>748</v>
      </c>
      <c r="B1479" s="9" t="s">
        <v>380</v>
      </c>
      <c r="C1479" s="10">
        <v>9.0580963631761033</v>
      </c>
      <c r="D1479" s="10">
        <v>0.3987927002459839</v>
      </c>
    </row>
    <row r="1480" spans="1:4" x14ac:dyDescent="0.25">
      <c r="A1480" s="8" t="s">
        <v>748</v>
      </c>
      <c r="B1480" s="9" t="s">
        <v>380</v>
      </c>
      <c r="C1480" s="10">
        <v>9.2774871318876038</v>
      </c>
      <c r="D1480" s="10">
        <v>0.40749321004481504</v>
      </c>
    </row>
    <row r="1481" spans="1:4" x14ac:dyDescent="0.25">
      <c r="A1481" s="8" t="s">
        <v>748</v>
      </c>
      <c r="B1481" s="9" t="s">
        <v>381</v>
      </c>
      <c r="C1481" s="10">
        <v>24.727660113070627</v>
      </c>
      <c r="D1481" s="10">
        <v>2.6930204618666784</v>
      </c>
    </row>
    <row r="1482" spans="1:4" x14ac:dyDescent="0.25">
      <c r="A1482" s="8" t="s">
        <v>748</v>
      </c>
      <c r="B1482" s="9" t="s">
        <v>381</v>
      </c>
      <c r="C1482" s="10">
        <v>24.200278457514134</v>
      </c>
      <c r="D1482" s="10">
        <v>2.7490904139035917</v>
      </c>
    </row>
    <row r="1483" spans="1:4" x14ac:dyDescent="0.25">
      <c r="A1483" s="8" t="s">
        <v>748</v>
      </c>
      <c r="B1483" s="9" t="s">
        <v>381</v>
      </c>
      <c r="C1483" s="10">
        <v>24.55889798329255</v>
      </c>
      <c r="D1483" s="10">
        <v>2.6272832767199539</v>
      </c>
    </row>
    <row r="1484" spans="1:4" x14ac:dyDescent="0.25">
      <c r="A1484" s="8" t="s">
        <v>748</v>
      </c>
      <c r="B1484" s="9" t="s">
        <v>382</v>
      </c>
      <c r="C1484" s="10">
        <v>25.170660703738079</v>
      </c>
      <c r="D1484" s="10">
        <v>3.0159060477344153</v>
      </c>
    </row>
    <row r="1485" spans="1:4" x14ac:dyDescent="0.25">
      <c r="A1485" s="8" t="s">
        <v>748</v>
      </c>
      <c r="B1485" s="9" t="s">
        <v>382</v>
      </c>
      <c r="C1485" s="10">
        <v>25.550375495738756</v>
      </c>
      <c r="D1485" s="10">
        <v>3.0874435727470271</v>
      </c>
    </row>
    <row r="1486" spans="1:4" x14ac:dyDescent="0.25">
      <c r="A1486" s="8" t="s">
        <v>748</v>
      </c>
      <c r="B1486" s="9" t="s">
        <v>382</v>
      </c>
      <c r="C1486" s="10">
        <v>25.95118555396169</v>
      </c>
      <c r="D1486" s="10">
        <v>3.0642422132834777</v>
      </c>
    </row>
    <row r="1487" spans="1:4" x14ac:dyDescent="0.25">
      <c r="A1487" s="8" t="s">
        <v>748</v>
      </c>
      <c r="B1487" s="9" t="s">
        <v>383</v>
      </c>
      <c r="C1487" s="10">
        <v>24.748755379292888</v>
      </c>
      <c r="D1487" s="10">
        <v>3.0681091065274027</v>
      </c>
    </row>
    <row r="1488" spans="1:4" x14ac:dyDescent="0.25">
      <c r="A1488" s="8" t="s">
        <v>748</v>
      </c>
      <c r="B1488" s="9" t="s">
        <v>383</v>
      </c>
      <c r="C1488" s="10">
        <v>25.423803898405197</v>
      </c>
      <c r="D1488" s="10">
        <v>3.0004384747587154</v>
      </c>
    </row>
    <row r="1489" spans="1:4" x14ac:dyDescent="0.25">
      <c r="A1489" s="8" t="s">
        <v>748</v>
      </c>
      <c r="B1489" s="9" t="s">
        <v>383</v>
      </c>
      <c r="C1489" s="10">
        <v>25.318327567293899</v>
      </c>
      <c r="D1489" s="10">
        <v>2.992704688270865</v>
      </c>
    </row>
    <row r="1490" spans="1:4" x14ac:dyDescent="0.25">
      <c r="A1490" s="8" t="s">
        <v>748</v>
      </c>
      <c r="B1490" s="9" t="s">
        <v>384</v>
      </c>
      <c r="C1490" s="10">
        <v>7.522360982195595</v>
      </c>
      <c r="D1490" s="10">
        <v>7.9000628973387485E-2</v>
      </c>
    </row>
    <row r="1491" spans="1:4" x14ac:dyDescent="0.25">
      <c r="A1491" s="8" t="s">
        <v>748</v>
      </c>
      <c r="B1491" s="9" t="s">
        <v>384</v>
      </c>
      <c r="C1491" s="10">
        <v>7.6658087925069607</v>
      </c>
      <c r="D1491" s="10">
        <v>9.6788337895442444E-2</v>
      </c>
    </row>
    <row r="1492" spans="1:4" x14ac:dyDescent="0.25">
      <c r="A1492" s="8" t="s">
        <v>748</v>
      </c>
      <c r="B1492" s="9" t="s">
        <v>384</v>
      </c>
      <c r="C1492" s="10">
        <v>7.7797232301071633</v>
      </c>
      <c r="D1492" s="10">
        <v>7.7453871675817479E-2</v>
      </c>
    </row>
    <row r="1493" spans="1:4" x14ac:dyDescent="0.25">
      <c r="A1493" s="8" t="s">
        <v>748</v>
      </c>
      <c r="B1493" s="9" t="s">
        <v>385</v>
      </c>
      <c r="C1493" s="10">
        <v>8.0138806851742466</v>
      </c>
      <c r="D1493" s="10">
        <v>0.10548884769427364</v>
      </c>
    </row>
    <row r="1494" spans="1:4" x14ac:dyDescent="0.25">
      <c r="A1494" s="8" t="s">
        <v>748</v>
      </c>
      <c r="B1494" s="9" t="s">
        <v>385</v>
      </c>
      <c r="C1494" s="10">
        <v>7.9421567800185642</v>
      </c>
      <c r="D1494" s="10">
        <v>0.10200864377474114</v>
      </c>
    </row>
    <row r="1495" spans="1:4" x14ac:dyDescent="0.25">
      <c r="A1495" s="8" t="s">
        <v>748</v>
      </c>
      <c r="B1495" s="9" t="s">
        <v>385</v>
      </c>
      <c r="C1495" s="10">
        <v>8.1151379630410929</v>
      </c>
      <c r="D1495" s="10">
        <v>0.10684226032964737</v>
      </c>
    </row>
    <row r="1496" spans="1:4" x14ac:dyDescent="0.25">
      <c r="A1496" s="8" t="s">
        <v>748</v>
      </c>
      <c r="B1496" s="9" t="s">
        <v>330</v>
      </c>
      <c r="C1496" s="10">
        <v>6.7418361319719855</v>
      </c>
      <c r="D1496" s="10">
        <v>4.9590199028067214</v>
      </c>
    </row>
    <row r="1497" spans="1:4" x14ac:dyDescent="0.25">
      <c r="A1497" s="8" t="s">
        <v>748</v>
      </c>
      <c r="B1497" s="9" t="s">
        <v>330</v>
      </c>
      <c r="C1497" s="10">
        <v>6.6912074930385623</v>
      </c>
      <c r="D1497" s="10">
        <v>4.8932827176599965</v>
      </c>
    </row>
    <row r="1498" spans="1:4" x14ac:dyDescent="0.25">
      <c r="A1498" s="8" t="s">
        <v>748</v>
      </c>
      <c r="B1498" s="9" t="s">
        <v>330</v>
      </c>
      <c r="C1498" s="10">
        <v>6.6912074930385623</v>
      </c>
      <c r="D1498" s="10">
        <v>4.9106837372576591</v>
      </c>
    </row>
    <row r="1499" spans="1:4" x14ac:dyDescent="0.25">
      <c r="A1499" s="8" t="s">
        <v>748</v>
      </c>
      <c r="B1499" s="9" t="s">
        <v>136</v>
      </c>
      <c r="C1499" s="10">
        <v>1.0335836638258376</v>
      </c>
      <c r="D1499" s="10">
        <v>-0.16654709201584922</v>
      </c>
    </row>
    <row r="1500" spans="1:4" x14ac:dyDescent="0.25">
      <c r="A1500" s="8" t="s">
        <v>748</v>
      </c>
      <c r="B1500" s="9" t="s">
        <v>136</v>
      </c>
      <c r="C1500" s="10">
        <v>1.01008353725424</v>
      </c>
      <c r="D1500" s="10">
        <v>-0.16654709201584922</v>
      </c>
    </row>
    <row r="1501" spans="1:4" x14ac:dyDescent="0.25">
      <c r="A1501" s="8" t="s">
        <v>748</v>
      </c>
      <c r="B1501" s="9" t="s">
        <v>136</v>
      </c>
      <c r="C1501" s="10">
        <v>1.0036283857902286</v>
      </c>
      <c r="D1501" s="10">
        <v>-0.16654709201584922</v>
      </c>
    </row>
    <row r="1502" spans="1:4" x14ac:dyDescent="0.25">
      <c r="A1502" s="8" t="s">
        <v>748</v>
      </c>
      <c r="B1502" s="9" t="s">
        <v>386</v>
      </c>
      <c r="C1502" s="10">
        <v>7.9252805670407547</v>
      </c>
      <c r="D1502" s="10">
        <v>0.11747621675044112</v>
      </c>
    </row>
    <row r="1503" spans="1:4" x14ac:dyDescent="0.25">
      <c r="A1503" s="8" t="s">
        <v>748</v>
      </c>
      <c r="B1503" s="9" t="s">
        <v>386</v>
      </c>
      <c r="C1503" s="10">
        <v>8.0159902117964723</v>
      </c>
      <c r="D1503" s="10">
        <v>0.13874412959202853</v>
      </c>
    </row>
    <row r="1504" spans="1:4" x14ac:dyDescent="0.25">
      <c r="A1504" s="8" t="s">
        <v>748</v>
      </c>
      <c r="B1504" s="9" t="s">
        <v>386</v>
      </c>
      <c r="C1504" s="10">
        <v>8.2142857142857135</v>
      </c>
      <c r="D1504" s="10">
        <v>0.12521000323829104</v>
      </c>
    </row>
    <row r="1505" spans="1:4" x14ac:dyDescent="0.25">
      <c r="A1505" s="8" t="s">
        <v>748</v>
      </c>
      <c r="B1505" s="9" t="s">
        <v>387</v>
      </c>
      <c r="C1505" s="10">
        <v>37.047295586870305</v>
      </c>
      <c r="D1505" s="10">
        <v>2.8766978909531162</v>
      </c>
    </row>
    <row r="1506" spans="1:4" x14ac:dyDescent="0.25">
      <c r="A1506" s="8" t="s">
        <v>748</v>
      </c>
      <c r="B1506" s="9" t="s">
        <v>387</v>
      </c>
      <c r="C1506" s="10">
        <v>36.815247658425449</v>
      </c>
      <c r="D1506" s="10">
        <v>2.8766978909531162</v>
      </c>
    </row>
    <row r="1507" spans="1:4" x14ac:dyDescent="0.25">
      <c r="A1507" s="8" t="s">
        <v>748</v>
      </c>
      <c r="B1507" s="9" t="s">
        <v>387</v>
      </c>
      <c r="C1507" s="10">
        <v>36.68867606109189</v>
      </c>
      <c r="D1507" s="10">
        <v>2.8341620652699406</v>
      </c>
    </row>
    <row r="1508" spans="1:4" x14ac:dyDescent="0.25">
      <c r="A1508" s="8" t="s">
        <v>748</v>
      </c>
      <c r="B1508" s="9" t="s">
        <v>388</v>
      </c>
      <c r="C1508" s="10">
        <v>24.938612775293226</v>
      </c>
      <c r="D1508" s="10">
        <v>2.1806571070466179</v>
      </c>
    </row>
    <row r="1509" spans="1:4" x14ac:dyDescent="0.25">
      <c r="A1509" s="8" t="s">
        <v>748</v>
      </c>
      <c r="B1509" s="9" t="s">
        <v>388</v>
      </c>
      <c r="C1509" s="10">
        <v>24.432326385958991</v>
      </c>
      <c r="D1509" s="10">
        <v>2.1922577867783932</v>
      </c>
    </row>
    <row r="1510" spans="1:4" x14ac:dyDescent="0.25">
      <c r="A1510" s="8" t="s">
        <v>748</v>
      </c>
      <c r="B1510" s="9" t="s">
        <v>388</v>
      </c>
      <c r="C1510" s="10">
        <v>24.643279048181586</v>
      </c>
      <c r="D1510" s="10">
        <v>2.2077253597540927</v>
      </c>
    </row>
    <row r="1511" spans="1:4" x14ac:dyDescent="0.25">
      <c r="A1511" s="8" t="s">
        <v>748</v>
      </c>
      <c r="B1511" s="9" t="s">
        <v>389</v>
      </c>
      <c r="C1511" s="10">
        <v>26.014471352628469</v>
      </c>
      <c r="D1511" s="10">
        <v>2.3875358955966051</v>
      </c>
    </row>
    <row r="1512" spans="1:4" x14ac:dyDescent="0.25">
      <c r="A1512" s="8" t="s">
        <v>748</v>
      </c>
      <c r="B1512" s="9" t="s">
        <v>389</v>
      </c>
      <c r="C1512" s="10">
        <v>26.225424014851068</v>
      </c>
      <c r="D1512" s="10">
        <v>2.3682014293769797</v>
      </c>
    </row>
    <row r="1513" spans="1:4" x14ac:dyDescent="0.25">
      <c r="A1513" s="8" t="s">
        <v>748</v>
      </c>
      <c r="B1513" s="9" t="s">
        <v>389</v>
      </c>
      <c r="C1513" s="10">
        <v>26.87937726774112</v>
      </c>
      <c r="D1513" s="10">
        <v>2.2985973509863302</v>
      </c>
    </row>
    <row r="1514" spans="1:4" x14ac:dyDescent="0.25">
      <c r="A1514" s="8" t="s">
        <v>748</v>
      </c>
      <c r="B1514" s="9" t="s">
        <v>390</v>
      </c>
      <c r="C1514" s="10">
        <v>33.714243523753275</v>
      </c>
      <c r="D1514" s="10">
        <v>2.1535888543391435</v>
      </c>
    </row>
    <row r="1515" spans="1:4" x14ac:dyDescent="0.25">
      <c r="A1515" s="8" t="s">
        <v>748</v>
      </c>
      <c r="B1515" s="9" t="s">
        <v>390</v>
      </c>
      <c r="C1515" s="10">
        <v>32.870432874862885</v>
      </c>
      <c r="D1515" s="10">
        <v>2.2367270590835302</v>
      </c>
    </row>
    <row r="1516" spans="1:4" x14ac:dyDescent="0.25">
      <c r="A1516" s="8" t="s">
        <v>748</v>
      </c>
      <c r="B1516" s="9" t="s">
        <v>390</v>
      </c>
      <c r="C1516" s="10">
        <v>33.482195595308411</v>
      </c>
      <c r="D1516" s="10">
        <v>2.1922577867783932</v>
      </c>
    </row>
    <row r="1517" spans="1:4" x14ac:dyDescent="0.25">
      <c r="A1517" s="8" t="s">
        <v>748</v>
      </c>
      <c r="B1517" s="9" t="s">
        <v>391</v>
      </c>
      <c r="C1517" s="10">
        <v>33.376719264197114</v>
      </c>
      <c r="D1517" s="10">
        <v>2.1748567671807306</v>
      </c>
    </row>
    <row r="1518" spans="1:4" x14ac:dyDescent="0.25">
      <c r="A1518" s="8" t="s">
        <v>748</v>
      </c>
      <c r="B1518" s="9" t="s">
        <v>391</v>
      </c>
      <c r="C1518" s="10">
        <v>33.819719854864573</v>
      </c>
      <c r="D1518" s="10">
        <v>2.1265206016316682</v>
      </c>
    </row>
    <row r="1519" spans="1:4" x14ac:dyDescent="0.25">
      <c r="A1519" s="8" t="s">
        <v>748</v>
      </c>
      <c r="B1519" s="9" t="s">
        <v>391</v>
      </c>
      <c r="C1519" s="10">
        <v>33.798624588642305</v>
      </c>
      <c r="D1519" s="10">
        <v>2.2328601658396057</v>
      </c>
    </row>
    <row r="1520" spans="1:4" x14ac:dyDescent="0.25">
      <c r="A1520" s="8" t="s">
        <v>748</v>
      </c>
      <c r="B1520" s="9" t="s">
        <v>392</v>
      </c>
      <c r="C1520" s="10">
        <v>41.118681967766435</v>
      </c>
      <c r="D1520" s="10">
        <v>4.1914415938876113</v>
      </c>
    </row>
    <row r="1521" spans="1:4" x14ac:dyDescent="0.25">
      <c r="A1521" s="8" t="s">
        <v>748</v>
      </c>
      <c r="B1521" s="9" t="s">
        <v>392</v>
      </c>
      <c r="C1521" s="10">
        <v>40.865538773099317</v>
      </c>
      <c r="D1521" s="10">
        <v>4.1083033891432237</v>
      </c>
    </row>
    <row r="1522" spans="1:4" x14ac:dyDescent="0.25">
      <c r="A1522" s="8" t="s">
        <v>748</v>
      </c>
      <c r="B1522" s="9" t="s">
        <v>392</v>
      </c>
      <c r="C1522" s="10">
        <v>41.245253565099993</v>
      </c>
      <c r="D1522" s="10">
        <v>4.1875747006436859</v>
      </c>
    </row>
    <row r="1523" spans="1:4" x14ac:dyDescent="0.25">
      <c r="A1523" s="8" t="s">
        <v>748</v>
      </c>
      <c r="B1523" s="9" t="s">
        <v>393</v>
      </c>
      <c r="C1523" s="10">
        <v>20.801831069108093</v>
      </c>
      <c r="D1523" s="10">
        <v>1.8732390941545818</v>
      </c>
    </row>
    <row r="1524" spans="1:4" x14ac:dyDescent="0.25">
      <c r="A1524" s="8" t="s">
        <v>748</v>
      </c>
      <c r="B1524" s="9" t="s">
        <v>393</v>
      </c>
      <c r="C1524" s="10">
        <v>20.812378702219224</v>
      </c>
      <c r="D1524" s="10">
        <v>1.886773220508319</v>
      </c>
    </row>
    <row r="1525" spans="1:4" x14ac:dyDescent="0.25">
      <c r="A1525" s="8" t="s">
        <v>748</v>
      </c>
      <c r="B1525" s="9" t="s">
        <v>393</v>
      </c>
      <c r="C1525" s="10">
        <v>20.057168171462326</v>
      </c>
      <c r="D1525" s="10">
        <v>1.913841473215794</v>
      </c>
    </row>
    <row r="1526" spans="1:4" x14ac:dyDescent="0.25">
      <c r="A1526" s="8" t="s">
        <v>748</v>
      </c>
      <c r="B1526" s="9" t="s">
        <v>394</v>
      </c>
      <c r="C1526" s="10">
        <v>26.584043540629484</v>
      </c>
      <c r="D1526" s="10">
        <v>2.091718562436343</v>
      </c>
    </row>
    <row r="1527" spans="1:4" x14ac:dyDescent="0.25">
      <c r="A1527" s="8" t="s">
        <v>748</v>
      </c>
      <c r="B1527" s="9" t="s">
        <v>394</v>
      </c>
      <c r="C1527" s="10">
        <v>27.491139988186646</v>
      </c>
      <c r="D1527" s="10">
        <v>2.1284540482536305</v>
      </c>
    </row>
    <row r="1528" spans="1:4" x14ac:dyDescent="0.25">
      <c r="A1528" s="8" t="s">
        <v>748</v>
      </c>
      <c r="B1528" s="9" t="s">
        <v>394</v>
      </c>
      <c r="C1528" s="10">
        <v>27.237996793519532</v>
      </c>
      <c r="D1528" s="10">
        <v>2.1535888543391435</v>
      </c>
    </row>
    <row r="1529" spans="1:4" x14ac:dyDescent="0.25">
      <c r="A1529" s="8" t="s">
        <v>748</v>
      </c>
      <c r="B1529" s="9" t="s">
        <v>395</v>
      </c>
      <c r="C1529" s="10">
        <v>24.938612775293226</v>
      </c>
      <c r="D1529" s="10">
        <v>2.1071861354120434</v>
      </c>
    </row>
    <row r="1530" spans="1:4" x14ac:dyDescent="0.25">
      <c r="A1530" s="8" t="s">
        <v>748</v>
      </c>
      <c r="B1530" s="9" t="s">
        <v>395</v>
      </c>
      <c r="C1530" s="10">
        <v>25.149565437515822</v>
      </c>
      <c r="D1530" s="10">
        <v>2.1149199218998938</v>
      </c>
    </row>
    <row r="1531" spans="1:4" x14ac:dyDescent="0.25">
      <c r="A1531" s="8" t="s">
        <v>748</v>
      </c>
      <c r="B1531" s="9" t="s">
        <v>395</v>
      </c>
      <c r="C1531" s="10">
        <v>25.297232301071642</v>
      </c>
      <c r="D1531" s="10">
        <v>2.1013857955461557</v>
      </c>
    </row>
    <row r="1532" spans="1:4" x14ac:dyDescent="0.25">
      <c r="A1532" s="8" t="s">
        <v>748</v>
      </c>
      <c r="B1532" s="9" t="s">
        <v>396</v>
      </c>
      <c r="C1532" s="10">
        <v>12.711796472871487</v>
      </c>
      <c r="D1532" s="10">
        <v>0.83981187471562868</v>
      </c>
    </row>
    <row r="1533" spans="1:4" x14ac:dyDescent="0.25">
      <c r="A1533" s="8" t="s">
        <v>748</v>
      </c>
      <c r="B1533" s="9" t="s">
        <v>396</v>
      </c>
      <c r="C1533" s="10">
        <v>12.618977301493544</v>
      </c>
      <c r="D1533" s="10">
        <v>0.9038089579025872</v>
      </c>
    </row>
    <row r="1534" spans="1:4" x14ac:dyDescent="0.25">
      <c r="A1534" s="8" t="s">
        <v>748</v>
      </c>
      <c r="B1534" s="9" t="s">
        <v>396</v>
      </c>
      <c r="C1534" s="10">
        <v>12.435448485359885</v>
      </c>
      <c r="D1534" s="10">
        <v>0.86784685073408485</v>
      </c>
    </row>
    <row r="1535" spans="1:4" x14ac:dyDescent="0.25">
      <c r="A1535" s="8" t="s">
        <v>749</v>
      </c>
      <c r="B1535" s="9" t="str">
        <f>"25 ppm"</f>
        <v>25 ppm</v>
      </c>
      <c r="C1535" s="10">
        <v>6.3876081588612452</v>
      </c>
      <c r="D1535" s="10">
        <v>6.0396456578565205</v>
      </c>
    </row>
    <row r="1536" spans="1:4" x14ac:dyDescent="0.25">
      <c r="A1536" s="8" t="s">
        <v>749</v>
      </c>
      <c r="B1536" s="9" t="str">
        <f>"25 ppm"</f>
        <v>25 ppm</v>
      </c>
      <c r="C1536" s="10">
        <v>6.5992571535285203</v>
      </c>
      <c r="D1536" s="10">
        <v>6.0328383677025847</v>
      </c>
    </row>
    <row r="1537" spans="1:4" x14ac:dyDescent="0.25">
      <c r="A1537" s="8" t="s">
        <v>749</v>
      </c>
      <c r="B1537" s="9" t="str">
        <f>"25 ppm"</f>
        <v>25 ppm</v>
      </c>
      <c r="C1537" s="10">
        <v>6.5473823999335998</v>
      </c>
      <c r="D1537" s="10">
        <v>6.0419147545744991</v>
      </c>
    </row>
    <row r="1538" spans="1:4" x14ac:dyDescent="0.25">
      <c r="A1538" s="8" t="s">
        <v>749</v>
      </c>
      <c r="B1538" s="9" t="str">
        <f>"DI"</f>
        <v>DI</v>
      </c>
      <c r="C1538" s="10">
        <v>0.69626294275102185</v>
      </c>
      <c r="D1538" s="10">
        <v>7.6459483009003779E-2</v>
      </c>
    </row>
    <row r="1539" spans="1:4" x14ac:dyDescent="0.25">
      <c r="A1539" s="8" t="s">
        <v>749</v>
      </c>
      <c r="B1539" s="9" t="str">
        <f>"DI"</f>
        <v>DI</v>
      </c>
      <c r="C1539" s="10">
        <v>0.72045732782769278</v>
      </c>
      <c r="D1539" s="10">
        <v>7.6459483009003779E-2</v>
      </c>
    </row>
    <row r="1540" spans="1:4" x14ac:dyDescent="0.25">
      <c r="A1540" s="8" t="s">
        <v>749</v>
      </c>
      <c r="B1540" s="9" t="str">
        <f>"DI"</f>
        <v>DI</v>
      </c>
      <c r="C1540" s="10">
        <v>0.68333575415516767</v>
      </c>
      <c r="D1540" s="10">
        <v>7.6459483009003779E-2</v>
      </c>
    </row>
    <row r="1541" spans="1:4" x14ac:dyDescent="0.25">
      <c r="A1541" s="8" t="s">
        <v>749</v>
      </c>
      <c r="B1541" s="9" t="str">
        <f>"393"</f>
        <v>393</v>
      </c>
      <c r="C1541" s="10">
        <v>4.6964911916668388</v>
      </c>
      <c r="D1541" s="10">
        <v>0.44609533836770254</v>
      </c>
    </row>
    <row r="1542" spans="1:4" x14ac:dyDescent="0.25">
      <c r="A1542" s="8" t="s">
        <v>749</v>
      </c>
      <c r="B1542" s="9" t="str">
        <f>"393"</f>
        <v>393</v>
      </c>
      <c r="C1542" s="10">
        <v>4.673666300085074</v>
      </c>
      <c r="D1542" s="10">
        <v>0.42295055184432179</v>
      </c>
    </row>
    <row r="1543" spans="1:4" x14ac:dyDescent="0.25">
      <c r="A1543" s="8" t="s">
        <v>749</v>
      </c>
      <c r="B1543" s="9" t="str">
        <f>"393"</f>
        <v>393</v>
      </c>
      <c r="C1543" s="10">
        <v>4.7379909945427761</v>
      </c>
      <c r="D1543" s="10">
        <v>0.40547850711588729</v>
      </c>
    </row>
    <row r="1544" spans="1:4" x14ac:dyDescent="0.25">
      <c r="A1544" s="8" t="s">
        <v>749</v>
      </c>
      <c r="B1544" s="9" t="str">
        <f>"395"</f>
        <v>395</v>
      </c>
      <c r="C1544" s="10">
        <v>9.7304172805179192</v>
      </c>
      <c r="D1544" s="10">
        <v>0.40025958466453671</v>
      </c>
    </row>
    <row r="1545" spans="1:4" x14ac:dyDescent="0.25">
      <c r="A1545" s="8" t="s">
        <v>749</v>
      </c>
      <c r="B1545" s="9" t="str">
        <f>"395"</f>
        <v>395</v>
      </c>
      <c r="C1545" s="10">
        <v>9.7781420538252455</v>
      </c>
      <c r="D1545" s="10">
        <v>0.37893007551553876</v>
      </c>
    </row>
    <row r="1546" spans="1:4" x14ac:dyDescent="0.25">
      <c r="A1546" s="8" t="s">
        <v>749</v>
      </c>
      <c r="B1546" s="9" t="str">
        <f>"395"</f>
        <v>395</v>
      </c>
      <c r="C1546" s="10">
        <v>9.8652916398647115</v>
      </c>
      <c r="D1546" s="10">
        <v>0.3644078565204763</v>
      </c>
    </row>
    <row r="1547" spans="1:4" x14ac:dyDescent="0.25">
      <c r="A1547" s="8" t="s">
        <v>749</v>
      </c>
      <c r="B1547" s="9" t="str">
        <f>"397"</f>
        <v>397</v>
      </c>
      <c r="C1547" s="10">
        <v>20.659390367895753</v>
      </c>
      <c r="D1547" s="10">
        <v>1.8263868719140282</v>
      </c>
    </row>
    <row r="1548" spans="1:4" x14ac:dyDescent="0.25">
      <c r="A1548" s="8" t="s">
        <v>749</v>
      </c>
      <c r="B1548" s="9" t="str">
        <f>"397"</f>
        <v>397</v>
      </c>
      <c r="C1548" s="10">
        <v>20.292117112443712</v>
      </c>
      <c r="D1548" s="10">
        <v>1.8363708974731336</v>
      </c>
    </row>
    <row r="1549" spans="1:4" x14ac:dyDescent="0.25">
      <c r="A1549" s="8" t="s">
        <v>749</v>
      </c>
      <c r="B1549" s="9" t="str">
        <f>"397"</f>
        <v>397</v>
      </c>
      <c r="C1549" s="10">
        <v>21.055713485360943</v>
      </c>
      <c r="D1549" s="10">
        <v>1.8831142898634909</v>
      </c>
    </row>
    <row r="1550" spans="1:4" x14ac:dyDescent="0.25">
      <c r="A1550" s="8" t="s">
        <v>749</v>
      </c>
      <c r="B1550" s="9" t="str">
        <f>"399"</f>
        <v>399</v>
      </c>
      <c r="C1550" s="10">
        <v>18.621750046687275</v>
      </c>
      <c r="D1550" s="10">
        <v>1.5443381498693001</v>
      </c>
    </row>
    <row r="1551" spans="1:4" x14ac:dyDescent="0.25">
      <c r="A1551" s="8" t="s">
        <v>749</v>
      </c>
      <c r="B1551" s="9" t="str">
        <f>"399"</f>
        <v>399</v>
      </c>
      <c r="C1551" s="10">
        <v>19.208972257381774</v>
      </c>
      <c r="D1551" s="10">
        <v>1.6183107028753994</v>
      </c>
    </row>
    <row r="1552" spans="1:4" x14ac:dyDescent="0.25">
      <c r="A1552" s="8" t="s">
        <v>749</v>
      </c>
      <c r="B1552" s="9" t="str">
        <f>"399"</f>
        <v>399</v>
      </c>
      <c r="C1552" s="10">
        <v>18.279376672960804</v>
      </c>
      <c r="D1552" s="10">
        <v>1.5663483880336915</v>
      </c>
    </row>
    <row r="1553" spans="1:4" x14ac:dyDescent="0.25">
      <c r="A1553" s="8" t="s">
        <v>749</v>
      </c>
      <c r="B1553" s="9" t="str">
        <f>"401"</f>
        <v>401</v>
      </c>
      <c r="C1553" s="10">
        <v>20.084618098064031</v>
      </c>
      <c r="D1553" s="10">
        <v>1.6741304821376708</v>
      </c>
    </row>
    <row r="1554" spans="1:4" x14ac:dyDescent="0.25">
      <c r="A1554" s="8" t="s">
        <v>749</v>
      </c>
      <c r="B1554" s="9" t="str">
        <f>"401"</f>
        <v>401</v>
      </c>
      <c r="C1554" s="10">
        <v>19.839769261096009</v>
      </c>
      <c r="D1554" s="10">
        <v>1.7197393261690386</v>
      </c>
    </row>
    <row r="1555" spans="1:4" x14ac:dyDescent="0.25">
      <c r="A1555" s="8" t="s">
        <v>749</v>
      </c>
      <c r="B1555" s="9" t="str">
        <f>"401"</f>
        <v>401</v>
      </c>
      <c r="C1555" s="10">
        <v>20.391716639345962</v>
      </c>
      <c r="D1555" s="10">
        <v>1.6936447139122857</v>
      </c>
    </row>
    <row r="1556" spans="1:4" x14ac:dyDescent="0.25">
      <c r="A1556" s="8" t="s">
        <v>749</v>
      </c>
      <c r="B1556" s="9" t="str">
        <f>"403"</f>
        <v>403</v>
      </c>
      <c r="C1556" s="10">
        <v>3.0842238499367132</v>
      </c>
      <c r="D1556" s="10">
        <v>0.30275649869300025</v>
      </c>
    </row>
    <row r="1557" spans="1:4" x14ac:dyDescent="0.25">
      <c r="A1557" s="8" t="s">
        <v>749</v>
      </c>
      <c r="B1557" s="9" t="str">
        <f>"403"</f>
        <v>403</v>
      </c>
      <c r="C1557" s="10">
        <v>3.0862988400805094</v>
      </c>
      <c r="D1557" s="10">
        <v>0.2650441112401975</v>
      </c>
    </row>
    <row r="1558" spans="1:4" x14ac:dyDescent="0.25">
      <c r="A1558" s="8" t="s">
        <v>749</v>
      </c>
      <c r="B1558" s="9" t="str">
        <f>"403"</f>
        <v>403</v>
      </c>
      <c r="C1558" s="10">
        <v>3.0904488203681031</v>
      </c>
      <c r="D1558" s="10">
        <v>0.28973188353180368</v>
      </c>
    </row>
    <row r="1559" spans="1:4" x14ac:dyDescent="0.25">
      <c r="A1559" s="8" t="s">
        <v>749</v>
      </c>
      <c r="B1559" s="9" t="str">
        <f>"405"</f>
        <v>405</v>
      </c>
      <c r="C1559" s="10">
        <v>3.0779988795053224</v>
      </c>
      <c r="D1559" s="10">
        <v>0.28321957595120534</v>
      </c>
    </row>
    <row r="1560" spans="1:4" x14ac:dyDescent="0.25">
      <c r="A1560" s="8" t="s">
        <v>749</v>
      </c>
      <c r="B1560" s="9" t="str">
        <f>"405"</f>
        <v>405</v>
      </c>
      <c r="C1560" s="10">
        <v>3.1091237316622742</v>
      </c>
      <c r="D1560" s="10">
        <v>0.25483317600929423</v>
      </c>
    </row>
    <row r="1561" spans="1:4" x14ac:dyDescent="0.25">
      <c r="A1561" s="8" t="s">
        <v>749</v>
      </c>
      <c r="B1561" s="9" t="str">
        <f>"405"</f>
        <v>405</v>
      </c>
      <c r="C1561" s="10">
        <v>3.0676239287863378</v>
      </c>
      <c r="D1561" s="10">
        <v>0.24203547051989546</v>
      </c>
    </row>
    <row r="1562" spans="1:4" x14ac:dyDescent="0.25">
      <c r="A1562" s="8" t="s">
        <v>749</v>
      </c>
      <c r="B1562" s="9" t="str">
        <f>"407"</f>
        <v>407</v>
      </c>
      <c r="C1562" s="10">
        <v>3.0385740667731826</v>
      </c>
      <c r="D1562" s="10">
        <v>0.25388015538774328</v>
      </c>
    </row>
    <row r="1563" spans="1:4" x14ac:dyDescent="0.25">
      <c r="A1563" s="8" t="s">
        <v>749</v>
      </c>
      <c r="B1563" s="9" t="str">
        <f>"407"</f>
        <v>407</v>
      </c>
      <c r="C1563" s="10">
        <v>3.0551739879235575</v>
      </c>
      <c r="D1563" s="10">
        <v>0.27003612401975019</v>
      </c>
    </row>
    <row r="1564" spans="1:4" x14ac:dyDescent="0.25">
      <c r="A1564" s="8" t="s">
        <v>749</v>
      </c>
      <c r="B1564" s="9" t="str">
        <f>"407"</f>
        <v>407</v>
      </c>
      <c r="C1564" s="10">
        <v>3.0468740273483705</v>
      </c>
      <c r="D1564" s="10">
        <v>0.29007224803950044</v>
      </c>
    </row>
    <row r="1565" spans="1:4" x14ac:dyDescent="0.25">
      <c r="A1565" s="8" t="s">
        <v>749</v>
      </c>
      <c r="B1565" s="9" t="str">
        <f>"409"</f>
        <v>409</v>
      </c>
      <c r="C1565" s="10">
        <v>3.1838233768389594</v>
      </c>
      <c r="D1565" s="10">
        <v>0.24398689369735696</v>
      </c>
    </row>
    <row r="1566" spans="1:4" x14ac:dyDescent="0.25">
      <c r="A1566" s="8" t="s">
        <v>749</v>
      </c>
      <c r="B1566" s="9" t="str">
        <f>"409"</f>
        <v>409</v>
      </c>
      <c r="C1566" s="10">
        <v>3.1485485443944139</v>
      </c>
      <c r="D1566" s="10">
        <v>0.24444071304095261</v>
      </c>
    </row>
    <row r="1567" spans="1:4" x14ac:dyDescent="0.25">
      <c r="A1567" s="8" t="s">
        <v>749</v>
      </c>
      <c r="B1567" s="9" t="str">
        <f>"409"</f>
        <v>409</v>
      </c>
      <c r="C1567" s="10">
        <v>3.2004232979893343</v>
      </c>
      <c r="D1567" s="10">
        <v>0.27629883096137087</v>
      </c>
    </row>
    <row r="1568" spans="1:4" x14ac:dyDescent="0.25">
      <c r="A1568" s="8" t="s">
        <v>749</v>
      </c>
      <c r="B1568" s="9" t="str">
        <f>"411"</f>
        <v>411</v>
      </c>
      <c r="C1568" s="10">
        <v>3.1443985641068206</v>
      </c>
      <c r="D1568" s="10">
        <v>0.25308597153645074</v>
      </c>
    </row>
    <row r="1569" spans="1:4" x14ac:dyDescent="0.25">
      <c r="A1569" s="8" t="s">
        <v>749</v>
      </c>
      <c r="B1569" s="9" t="str">
        <f>"411"</f>
        <v>411</v>
      </c>
      <c r="C1569" s="10">
        <v>3.1298736331002428</v>
      </c>
      <c r="D1569" s="10">
        <v>0.26851582921870459</v>
      </c>
    </row>
    <row r="1570" spans="1:4" x14ac:dyDescent="0.25">
      <c r="A1570" s="8" t="s">
        <v>749</v>
      </c>
      <c r="B1570" s="9" t="str">
        <f>"411"</f>
        <v>411</v>
      </c>
      <c r="C1570" s="10">
        <v>3.1091237316622742</v>
      </c>
      <c r="D1570" s="10">
        <v>0.25678459918675572</v>
      </c>
    </row>
    <row r="1571" spans="1:4" x14ac:dyDescent="0.25">
      <c r="A1571" s="8" t="s">
        <v>749</v>
      </c>
      <c r="B1571" s="9" t="str">
        <f>"413"</f>
        <v>413</v>
      </c>
      <c r="C1571" s="10">
        <v>3.1775984064075695</v>
      </c>
      <c r="D1571" s="10">
        <v>0.29973860005808883</v>
      </c>
    </row>
    <row r="1572" spans="1:4" x14ac:dyDescent="0.25">
      <c r="A1572" s="8" t="s">
        <v>749</v>
      </c>
      <c r="B1572" s="9" t="str">
        <f>"413"</f>
        <v>413</v>
      </c>
      <c r="C1572" s="10">
        <v>3.2087232585645213</v>
      </c>
      <c r="D1572" s="10">
        <v>0.29320360151031077</v>
      </c>
    </row>
    <row r="1573" spans="1:4" x14ac:dyDescent="0.25">
      <c r="A1573" s="8" t="s">
        <v>749</v>
      </c>
      <c r="B1573" s="9" t="str">
        <f>"413"</f>
        <v>413</v>
      </c>
      <c r="C1573" s="10">
        <v>3.1755234162637724</v>
      </c>
      <c r="D1573" s="10">
        <v>0.30858807725820503</v>
      </c>
    </row>
    <row r="1574" spans="1:4" x14ac:dyDescent="0.25">
      <c r="A1574" s="8" t="s">
        <v>749</v>
      </c>
      <c r="B1574" s="9" t="str">
        <f>"415"</f>
        <v>415</v>
      </c>
      <c r="C1574" s="10">
        <v>3.7419957255203036</v>
      </c>
      <c r="D1574" s="10">
        <v>0.24884276067383093</v>
      </c>
    </row>
    <row r="1575" spans="1:4" x14ac:dyDescent="0.25">
      <c r="A1575" s="8" t="s">
        <v>749</v>
      </c>
      <c r="B1575" s="9" t="str">
        <f>"415"</f>
        <v>415</v>
      </c>
      <c r="C1575" s="10">
        <v>3.7876455086838332</v>
      </c>
      <c r="D1575" s="10">
        <v>0.28287921144350853</v>
      </c>
    </row>
    <row r="1576" spans="1:4" x14ac:dyDescent="0.25">
      <c r="A1576" s="8" t="s">
        <v>749</v>
      </c>
      <c r="B1576" s="9" t="str">
        <f>"415"</f>
        <v>415</v>
      </c>
      <c r="C1576" s="10">
        <v>3.8623451538605194</v>
      </c>
      <c r="D1576" s="10">
        <v>0.26758549956433347</v>
      </c>
    </row>
    <row r="1577" spans="1:4" x14ac:dyDescent="0.25">
      <c r="A1577" s="8" t="s">
        <v>749</v>
      </c>
      <c r="B1577" s="9" t="str">
        <f>"417"</f>
        <v>417</v>
      </c>
      <c r="C1577" s="10">
        <v>4.3561928080841614</v>
      </c>
      <c r="D1577" s="10">
        <v>0.26570214928841124</v>
      </c>
    </row>
    <row r="1578" spans="1:4" x14ac:dyDescent="0.25">
      <c r="A1578" s="8" t="s">
        <v>749</v>
      </c>
      <c r="B1578" s="9" t="str">
        <f>"417"</f>
        <v>417</v>
      </c>
      <c r="C1578" s="10">
        <v>4.455792334986409</v>
      </c>
      <c r="D1578" s="10">
        <v>0.26000671652628515</v>
      </c>
    </row>
    <row r="1579" spans="1:4" x14ac:dyDescent="0.25">
      <c r="A1579" s="8" t="s">
        <v>749</v>
      </c>
      <c r="B1579" s="9" t="str">
        <f>"417"</f>
        <v>417</v>
      </c>
      <c r="C1579" s="10">
        <v>4.3686427489469422</v>
      </c>
      <c r="D1579" s="10">
        <v>0.23933524542550097</v>
      </c>
    </row>
    <row r="1580" spans="1:4" x14ac:dyDescent="0.25">
      <c r="A1580" s="8" t="s">
        <v>749</v>
      </c>
      <c r="B1580" s="9" t="str">
        <f>"419"</f>
        <v>419</v>
      </c>
      <c r="C1580" s="10">
        <v>3.8498952129977377</v>
      </c>
      <c r="D1580" s="10">
        <v>0.31834519314551268</v>
      </c>
    </row>
    <row r="1581" spans="1:4" x14ac:dyDescent="0.25">
      <c r="A1581" s="8" t="s">
        <v>749</v>
      </c>
      <c r="B1581" s="9" t="str">
        <f>"419"</f>
        <v>419</v>
      </c>
      <c r="C1581" s="10">
        <v>3.8789450750108934</v>
      </c>
      <c r="D1581" s="10">
        <v>0.34353216671507403</v>
      </c>
    </row>
    <row r="1582" spans="1:4" x14ac:dyDescent="0.25">
      <c r="A1582" s="8" t="s">
        <v>749</v>
      </c>
      <c r="B1582" s="9" t="str">
        <f>"419"</f>
        <v>419</v>
      </c>
      <c r="C1582" s="10">
        <v>3.9702446413379531</v>
      </c>
      <c r="D1582" s="10">
        <v>0.35079327621260525</v>
      </c>
    </row>
    <row r="1583" spans="1:4" x14ac:dyDescent="0.25">
      <c r="A1583" s="8" t="s">
        <v>749</v>
      </c>
      <c r="B1583" s="9" t="str">
        <f>"421"</f>
        <v>421</v>
      </c>
      <c r="C1583" s="10">
        <v>25.47129251136057</v>
      </c>
      <c r="D1583" s="10">
        <v>3.0308234098170197</v>
      </c>
    </row>
    <row r="1584" spans="1:4" x14ac:dyDescent="0.25">
      <c r="A1584" s="8" t="s">
        <v>749</v>
      </c>
      <c r="B1584" s="9" t="str">
        <f>"421"</f>
        <v>421</v>
      </c>
      <c r="C1584" s="10">
        <v>25.990040047309773</v>
      </c>
      <c r="D1584" s="10">
        <v>3.0988963113563748</v>
      </c>
    </row>
    <row r="1585" spans="1:4" x14ac:dyDescent="0.25">
      <c r="A1585" s="8" t="s">
        <v>749</v>
      </c>
      <c r="B1585" s="9" t="str">
        <f>"421"</f>
        <v>421</v>
      </c>
      <c r="C1585" s="10">
        <v>25.512792314236506</v>
      </c>
      <c r="D1585" s="10">
        <v>3.0398997966889341</v>
      </c>
    </row>
    <row r="1586" spans="1:4" x14ac:dyDescent="0.25">
      <c r="A1586" s="8" t="s">
        <v>749</v>
      </c>
      <c r="B1586" s="9" t="str">
        <f>"25 ppm"</f>
        <v>25 ppm</v>
      </c>
      <c r="C1586" s="10">
        <v>6.0514597555661602</v>
      </c>
      <c r="D1586" s="10">
        <v>5.9284599186755731</v>
      </c>
    </row>
    <row r="1587" spans="1:4" x14ac:dyDescent="0.25">
      <c r="A1587" s="8" t="s">
        <v>749</v>
      </c>
      <c r="B1587" s="9" t="str">
        <f>"25 ppm"</f>
        <v>25 ppm</v>
      </c>
      <c r="C1587" s="10">
        <v>6.0514597555661602</v>
      </c>
      <c r="D1587" s="10">
        <v>6.0736821086261976</v>
      </c>
    </row>
    <row r="1588" spans="1:4" x14ac:dyDescent="0.25">
      <c r="A1588" s="8" t="s">
        <v>749</v>
      </c>
      <c r="B1588" s="9" t="str">
        <f>"25 ppm"</f>
        <v>25 ppm</v>
      </c>
      <c r="C1588" s="10">
        <v>6.0763596372917226</v>
      </c>
      <c r="D1588" s="10">
        <v>5.9602272727272725</v>
      </c>
    </row>
    <row r="1589" spans="1:4" x14ac:dyDescent="0.25">
      <c r="A1589" s="8" t="s">
        <v>749</v>
      </c>
      <c r="B1589" s="9" t="str">
        <f>"DI"</f>
        <v>DI</v>
      </c>
      <c r="C1589" s="10">
        <v>0.75183117880190065</v>
      </c>
      <c r="D1589" s="10">
        <v>7.6459483009003779E-2</v>
      </c>
    </row>
    <row r="1590" spans="1:4" x14ac:dyDescent="0.25">
      <c r="A1590" s="8" t="s">
        <v>749</v>
      </c>
      <c r="B1590" s="9" t="str">
        <f>"DI"</f>
        <v>DI</v>
      </c>
      <c r="C1590" s="10">
        <v>0.78714751104932246</v>
      </c>
      <c r="D1590" s="10">
        <v>7.6459483009003779E-2</v>
      </c>
    </row>
    <row r="1591" spans="1:4" x14ac:dyDescent="0.25">
      <c r="A1591" s="8" t="s">
        <v>749</v>
      </c>
      <c r="B1591" s="9" t="str">
        <f>"DI"</f>
        <v>DI</v>
      </c>
      <c r="C1591" s="10">
        <v>0.76038013819434358</v>
      </c>
      <c r="D1591" s="10">
        <v>7.6459483009003779E-2</v>
      </c>
    </row>
    <row r="1592" spans="1:4" x14ac:dyDescent="0.25">
      <c r="A1592" s="8" t="s">
        <v>749</v>
      </c>
      <c r="B1592" s="9" t="str">
        <f>"423"</f>
        <v>423</v>
      </c>
      <c r="C1592" s="10">
        <v>24.371547735148258</v>
      </c>
      <c r="D1592" s="10">
        <v>3.0784744408945683</v>
      </c>
    </row>
    <row r="1593" spans="1:4" x14ac:dyDescent="0.25">
      <c r="A1593" s="8" t="s">
        <v>749</v>
      </c>
      <c r="B1593" s="9" t="str">
        <f>"423"</f>
        <v>423</v>
      </c>
      <c r="C1593" s="10">
        <v>25.056294482601206</v>
      </c>
      <c r="D1593" s="10">
        <v>3.1193181818181817</v>
      </c>
    </row>
    <row r="1594" spans="1:4" x14ac:dyDescent="0.25">
      <c r="A1594" s="8" t="s">
        <v>749</v>
      </c>
      <c r="B1594" s="9" t="str">
        <f>"423"</f>
        <v>423</v>
      </c>
      <c r="C1594" s="10">
        <v>24.703546158155746</v>
      </c>
      <c r="D1594" s="10">
        <v>3.1783146964856228</v>
      </c>
    </row>
    <row r="1595" spans="1:4" x14ac:dyDescent="0.25">
      <c r="A1595" s="8" t="s">
        <v>749</v>
      </c>
      <c r="B1595" s="9" t="str">
        <f>"425"</f>
        <v>425</v>
      </c>
      <c r="C1595" s="10">
        <v>24.516797045214034</v>
      </c>
      <c r="D1595" s="10">
        <v>3.0966272146383966</v>
      </c>
    </row>
    <row r="1596" spans="1:4" x14ac:dyDescent="0.25">
      <c r="A1596" s="8" t="s">
        <v>749</v>
      </c>
      <c r="B1596" s="9" t="str">
        <f>"425"</f>
        <v>425</v>
      </c>
      <c r="C1596" s="10">
        <v>25.077044384039173</v>
      </c>
      <c r="D1596" s="10">
        <v>3.0966272146383966</v>
      </c>
    </row>
    <row r="1597" spans="1:4" x14ac:dyDescent="0.25">
      <c r="A1597" s="8" t="s">
        <v>749</v>
      </c>
      <c r="B1597" s="9" t="str">
        <f>"425"</f>
        <v>425</v>
      </c>
      <c r="C1597" s="10">
        <v>24.537546946652004</v>
      </c>
      <c r="D1597" s="10">
        <v>3.1896601800755153</v>
      </c>
    </row>
    <row r="1598" spans="1:4" x14ac:dyDescent="0.25">
      <c r="A1598" s="8" t="s">
        <v>749</v>
      </c>
      <c r="B1598" s="9" t="str">
        <f>"427"</f>
        <v>427</v>
      </c>
      <c r="C1598" s="10">
        <v>3.3830224306434542</v>
      </c>
      <c r="D1598" s="10">
        <v>0.22422306128376415</v>
      </c>
    </row>
    <row r="1599" spans="1:4" x14ac:dyDescent="0.25">
      <c r="A1599" s="8" t="s">
        <v>749</v>
      </c>
      <c r="B1599" s="9" t="str">
        <f>"427"</f>
        <v>427</v>
      </c>
      <c r="C1599" s="10">
        <v>3.4203722532317968</v>
      </c>
      <c r="D1599" s="10">
        <v>0.24539373366250364</v>
      </c>
    </row>
    <row r="1600" spans="1:4" x14ac:dyDescent="0.25">
      <c r="A1600" s="8" t="s">
        <v>749</v>
      </c>
      <c r="B1600" s="9" t="str">
        <f>"427"</f>
        <v>427</v>
      </c>
      <c r="C1600" s="10">
        <v>3.3664225094930798</v>
      </c>
      <c r="D1600" s="10">
        <v>0.25612656113854193</v>
      </c>
    </row>
    <row r="1601" spans="1:4" x14ac:dyDescent="0.25">
      <c r="A1601" s="8" t="s">
        <v>749</v>
      </c>
      <c r="B1601" s="9" t="str">
        <f>"429"</f>
        <v>429</v>
      </c>
      <c r="C1601" s="10">
        <v>3.0074492146162304</v>
      </c>
      <c r="D1601" s="10">
        <v>0.27881752831832701</v>
      </c>
    </row>
    <row r="1602" spans="1:4" x14ac:dyDescent="0.25">
      <c r="A1602" s="8" t="s">
        <v>749</v>
      </c>
      <c r="B1602" s="9" t="str">
        <f>"429"</f>
        <v>429</v>
      </c>
      <c r="C1602" s="10">
        <v>2.9908492934658555</v>
      </c>
      <c r="D1602" s="10">
        <v>0.27437009875108914</v>
      </c>
    </row>
    <row r="1603" spans="1:4" x14ac:dyDescent="0.25">
      <c r="A1603" s="8" t="s">
        <v>749</v>
      </c>
      <c r="B1603" s="9" t="str">
        <f>"429"</f>
        <v>429</v>
      </c>
      <c r="C1603" s="10">
        <v>3.0427240470607759</v>
      </c>
      <c r="D1603" s="10">
        <v>0.27611730322393263</v>
      </c>
    </row>
    <row r="1604" spans="1:4" x14ac:dyDescent="0.25">
      <c r="A1604" s="8" t="s">
        <v>749</v>
      </c>
      <c r="B1604" s="9" t="str">
        <f>"431"</f>
        <v>431</v>
      </c>
      <c r="C1604" s="10">
        <v>2.930674579295748</v>
      </c>
      <c r="D1604" s="10">
        <v>0.23198337205925063</v>
      </c>
    </row>
    <row r="1605" spans="1:4" x14ac:dyDescent="0.25">
      <c r="A1605" s="8" t="s">
        <v>749</v>
      </c>
      <c r="B1605" s="9" t="str">
        <f>"431"</f>
        <v>431</v>
      </c>
      <c r="C1605" s="10">
        <v>2.9659494117402945</v>
      </c>
      <c r="D1605" s="10">
        <v>0.22270276648271856</v>
      </c>
    </row>
    <row r="1606" spans="1:4" x14ac:dyDescent="0.25">
      <c r="A1606" s="8" t="s">
        <v>749</v>
      </c>
      <c r="B1606" s="9" t="str">
        <f>"431"</f>
        <v>431</v>
      </c>
      <c r="C1606" s="10">
        <v>2.8787998257008276</v>
      </c>
      <c r="D1606" s="10">
        <v>0.21453401829799593</v>
      </c>
    </row>
    <row r="1607" spans="1:4" x14ac:dyDescent="0.25">
      <c r="A1607" s="8" t="s">
        <v>749</v>
      </c>
      <c r="B1607" s="9" t="str">
        <f>"433"</f>
        <v>433</v>
      </c>
      <c r="C1607" s="10">
        <v>3.6008963957421201</v>
      </c>
      <c r="D1607" s="10">
        <v>0.24711824716816727</v>
      </c>
    </row>
    <row r="1608" spans="1:4" x14ac:dyDescent="0.25">
      <c r="A1608" s="8" t="s">
        <v>749</v>
      </c>
      <c r="B1608" s="9" t="str">
        <f>"433"</f>
        <v>433</v>
      </c>
      <c r="C1608" s="10">
        <v>3.5552466125785904</v>
      </c>
      <c r="D1608" s="10">
        <v>0.23786033255881497</v>
      </c>
    </row>
    <row r="1609" spans="1:4" x14ac:dyDescent="0.25">
      <c r="A1609" s="8" t="s">
        <v>749</v>
      </c>
      <c r="B1609" s="9" t="str">
        <f>"433"</f>
        <v>433</v>
      </c>
      <c r="C1609" s="10">
        <v>3.4950718984084821</v>
      </c>
      <c r="D1609" s="10">
        <v>0.21237837641591634</v>
      </c>
    </row>
    <row r="1610" spans="1:4" x14ac:dyDescent="0.25">
      <c r="A1610" s="8" t="s">
        <v>749</v>
      </c>
      <c r="B1610" s="9" t="str">
        <f>"435"</f>
        <v>435</v>
      </c>
      <c r="C1610" s="10">
        <v>3.0489490174921667</v>
      </c>
      <c r="D1610" s="10">
        <v>0.19744772001161778</v>
      </c>
    </row>
    <row r="1611" spans="1:4" x14ac:dyDescent="0.25">
      <c r="A1611" s="8" t="s">
        <v>749</v>
      </c>
      <c r="B1611" s="9" t="str">
        <f>"435"</f>
        <v>435</v>
      </c>
      <c r="C1611" s="10">
        <v>3.0323490963417927</v>
      </c>
      <c r="D1611" s="10">
        <v>0.23459283328492592</v>
      </c>
    </row>
    <row r="1612" spans="1:4" x14ac:dyDescent="0.25">
      <c r="A1612" s="8" t="s">
        <v>749</v>
      </c>
      <c r="B1612" s="9" t="str">
        <f>"435"</f>
        <v>435</v>
      </c>
      <c r="C1612" s="10">
        <v>3.0842238499367132</v>
      </c>
      <c r="D1612" s="10">
        <v>0.23579545454545456</v>
      </c>
    </row>
    <row r="1613" spans="1:4" x14ac:dyDescent="0.25">
      <c r="A1613" s="8" t="s">
        <v>749</v>
      </c>
      <c r="B1613" s="9" t="str">
        <f>"437"</f>
        <v>437</v>
      </c>
      <c r="C1613" s="10">
        <v>3.2336231402900837</v>
      </c>
      <c r="D1613" s="10">
        <v>0.21162957449898345</v>
      </c>
    </row>
    <row r="1614" spans="1:4" x14ac:dyDescent="0.25">
      <c r="A1614" s="8" t="s">
        <v>749</v>
      </c>
      <c r="B1614" s="9" t="str">
        <f>"437"</f>
        <v>437</v>
      </c>
      <c r="C1614" s="10">
        <v>3.2979478347477844</v>
      </c>
      <c r="D1614" s="10">
        <v>0.22361040516990996</v>
      </c>
    </row>
    <row r="1615" spans="1:4" x14ac:dyDescent="0.25">
      <c r="A1615" s="8" t="s">
        <v>749</v>
      </c>
      <c r="B1615" s="9" t="str">
        <f>"437"</f>
        <v>437</v>
      </c>
      <c r="C1615" s="10">
        <v>3.310397775610566</v>
      </c>
      <c r="D1615" s="10">
        <v>0.23888142608190532</v>
      </c>
    </row>
    <row r="1616" spans="1:4" x14ac:dyDescent="0.25">
      <c r="A1616" s="8" t="s">
        <v>749</v>
      </c>
      <c r="B1616" s="9" t="str">
        <f>"439"</f>
        <v>439</v>
      </c>
      <c r="C1616" s="10">
        <v>2.0278463677297531</v>
      </c>
      <c r="D1616" s="10">
        <v>7.6459483009003779E-2</v>
      </c>
    </row>
    <row r="1617" spans="1:4" x14ac:dyDescent="0.25">
      <c r="A1617" s="8" t="s">
        <v>749</v>
      </c>
      <c r="B1617" s="9" t="str">
        <f>"439"</f>
        <v>439</v>
      </c>
      <c r="C1617" s="10">
        <v>2.0753636420227002</v>
      </c>
      <c r="D1617" s="10">
        <v>7.6459483009003779E-2</v>
      </c>
    </row>
    <row r="1618" spans="1:4" x14ac:dyDescent="0.25">
      <c r="A1618" s="8" t="s">
        <v>749</v>
      </c>
      <c r="B1618" s="9" t="str">
        <f>"439"</f>
        <v>439</v>
      </c>
      <c r="C1618" s="10">
        <v>2.018093914053908</v>
      </c>
      <c r="D1618" s="10">
        <v>7.6459483009003779E-2</v>
      </c>
    </row>
    <row r="1619" spans="1:4" x14ac:dyDescent="0.25">
      <c r="A1619" s="8" t="s">
        <v>749</v>
      </c>
      <c r="B1619" s="9" t="str">
        <f>"441"</f>
        <v>441</v>
      </c>
      <c r="C1619" s="10">
        <v>2.0176789160251491</v>
      </c>
      <c r="D1619" s="10">
        <v>7.6459483009003779E-2</v>
      </c>
    </row>
    <row r="1620" spans="1:4" x14ac:dyDescent="0.25">
      <c r="A1620" s="8" t="s">
        <v>749</v>
      </c>
      <c r="B1620" s="9" t="str">
        <f>"441"</f>
        <v>441</v>
      </c>
      <c r="C1620" s="10">
        <v>2.0649886913037161</v>
      </c>
      <c r="D1620" s="10">
        <v>7.6459483009003779E-2</v>
      </c>
    </row>
    <row r="1621" spans="1:4" x14ac:dyDescent="0.25">
      <c r="A1621" s="8" t="s">
        <v>749</v>
      </c>
      <c r="B1621" s="9" t="str">
        <f>"441"</f>
        <v>441</v>
      </c>
      <c r="C1621" s="10">
        <v>2.0463137800095446</v>
      </c>
      <c r="D1621" s="10">
        <v>7.6459483009003779E-2</v>
      </c>
    </row>
    <row r="1622" spans="1:4" x14ac:dyDescent="0.25">
      <c r="A1622" s="8" t="s">
        <v>749</v>
      </c>
      <c r="B1622" s="9" t="str">
        <f>"443"</f>
        <v>443</v>
      </c>
      <c r="C1622" s="10">
        <v>1.9709916377897203</v>
      </c>
      <c r="D1622" s="10">
        <v>7.6459483009003779E-2</v>
      </c>
    </row>
    <row r="1623" spans="1:4" x14ac:dyDescent="0.25">
      <c r="A1623" s="8" t="s">
        <v>749</v>
      </c>
      <c r="B1623" s="9" t="str">
        <f>"443"</f>
        <v>443</v>
      </c>
      <c r="C1623" s="10">
        <v>2.0149814288382126</v>
      </c>
      <c r="D1623" s="10">
        <v>7.6459483009003779E-2</v>
      </c>
    </row>
    <row r="1624" spans="1:4" x14ac:dyDescent="0.25">
      <c r="A1624" s="8" t="s">
        <v>749</v>
      </c>
      <c r="B1624" s="9" t="str">
        <f>"443"</f>
        <v>443</v>
      </c>
      <c r="C1624" s="10">
        <v>1.9772166082211109</v>
      </c>
      <c r="D1624" s="10">
        <v>7.6459483009003779E-2</v>
      </c>
    </row>
    <row r="1625" spans="1:4" x14ac:dyDescent="0.25">
      <c r="A1625" s="8" t="s">
        <v>749</v>
      </c>
      <c r="B1625" s="9" t="str">
        <f>"445"</f>
        <v>445</v>
      </c>
      <c r="C1625" s="10">
        <v>26.923785612018346</v>
      </c>
      <c r="D1625" s="10">
        <v>0.86633205053732198</v>
      </c>
    </row>
    <row r="1626" spans="1:4" x14ac:dyDescent="0.25">
      <c r="A1626" s="8" t="s">
        <v>749</v>
      </c>
      <c r="B1626" s="9" t="str">
        <f>"445"</f>
        <v>445</v>
      </c>
      <c r="C1626" s="10">
        <v>27.567032556595358</v>
      </c>
      <c r="D1626" s="10">
        <v>0.8835771855939587</v>
      </c>
    </row>
    <row r="1627" spans="1:4" x14ac:dyDescent="0.25">
      <c r="A1627" s="8" t="s">
        <v>749</v>
      </c>
      <c r="B1627" s="9" t="str">
        <f>"445"</f>
        <v>445</v>
      </c>
      <c r="C1627" s="10">
        <v>27.733031768099099</v>
      </c>
      <c r="D1627" s="10">
        <v>0.91262162358408361</v>
      </c>
    </row>
    <row r="1628" spans="1:4" x14ac:dyDescent="0.25">
      <c r="A1628" s="8" t="s">
        <v>749</v>
      </c>
      <c r="B1628" s="9" t="str">
        <f>"447"</f>
        <v>447</v>
      </c>
      <c r="C1628" s="10">
        <v>27.193534330711927</v>
      </c>
      <c r="D1628" s="10">
        <v>1.067374019750218</v>
      </c>
    </row>
    <row r="1629" spans="1:4" x14ac:dyDescent="0.25">
      <c r="A1629" s="8" t="s">
        <v>749</v>
      </c>
      <c r="B1629" s="9" t="str">
        <f>"447"</f>
        <v>447</v>
      </c>
      <c r="C1629" s="10">
        <v>27.525532753719418</v>
      </c>
      <c r="D1629" s="10">
        <v>1.1209247022945106</v>
      </c>
    </row>
    <row r="1630" spans="1:4" x14ac:dyDescent="0.25">
      <c r="A1630" s="8" t="s">
        <v>749</v>
      </c>
      <c r="B1630" s="9" t="str">
        <f>"447"</f>
        <v>447</v>
      </c>
      <c r="C1630" s="10">
        <v>27.629282260909257</v>
      </c>
      <c r="D1630" s="10">
        <v>0.99135927969793791</v>
      </c>
    </row>
    <row r="1631" spans="1:4" x14ac:dyDescent="0.25">
      <c r="A1631" s="8" t="s">
        <v>749</v>
      </c>
      <c r="B1631" s="9" t="str">
        <f>"449"</f>
        <v>449</v>
      </c>
      <c r="C1631" s="10">
        <v>27.048285020646151</v>
      </c>
      <c r="D1631" s="10">
        <v>0.90127613999419098</v>
      </c>
    </row>
    <row r="1632" spans="1:4" x14ac:dyDescent="0.25">
      <c r="A1632" s="8" t="s">
        <v>749</v>
      </c>
      <c r="B1632" s="9" t="str">
        <f>"449"</f>
        <v>449</v>
      </c>
      <c r="C1632" s="10">
        <v>27.878281078164878</v>
      </c>
      <c r="D1632" s="10">
        <v>1.2897454981121117</v>
      </c>
    </row>
    <row r="1633" spans="1:4" x14ac:dyDescent="0.25">
      <c r="A1633" s="8" t="s">
        <v>749</v>
      </c>
      <c r="B1633" s="9" t="str">
        <f>"449"</f>
        <v>449</v>
      </c>
      <c r="C1633" s="10">
        <v>27.318033739339736</v>
      </c>
      <c r="D1633" s="10">
        <v>1.2568435957014232</v>
      </c>
    </row>
    <row r="1634" spans="1:4" x14ac:dyDescent="0.25">
      <c r="A1634" s="8" t="s">
        <v>749</v>
      </c>
      <c r="B1634" s="9" t="str">
        <f>"451"</f>
        <v>451</v>
      </c>
      <c r="C1634" s="10">
        <v>3.8208453509845826</v>
      </c>
      <c r="D1634" s="10">
        <v>0.86837423758350274</v>
      </c>
    </row>
    <row r="1635" spans="1:4" x14ac:dyDescent="0.25">
      <c r="A1635" s="8" t="s">
        <v>749</v>
      </c>
      <c r="B1635" s="9" t="str">
        <f>"451"</f>
        <v>451</v>
      </c>
      <c r="C1635" s="10">
        <v>3.916294897599236</v>
      </c>
      <c r="D1635" s="10">
        <v>1.138623656694743</v>
      </c>
    </row>
    <row r="1636" spans="1:4" x14ac:dyDescent="0.25">
      <c r="A1636" s="8" t="s">
        <v>749</v>
      </c>
      <c r="B1636" s="9" t="str">
        <f>"451"</f>
        <v>451</v>
      </c>
      <c r="C1636" s="10">
        <v>3.9411947793247983</v>
      </c>
      <c r="D1636" s="10">
        <v>0.93644713912285804</v>
      </c>
    </row>
    <row r="1637" spans="1:4" x14ac:dyDescent="0.25">
      <c r="A1637" s="8" t="s">
        <v>749</v>
      </c>
      <c r="B1637" s="9" t="str">
        <f>"453"</f>
        <v>453</v>
      </c>
      <c r="C1637" s="10">
        <v>3.3415226277675179</v>
      </c>
      <c r="D1637" s="10">
        <v>0.61718523090328192</v>
      </c>
    </row>
    <row r="1638" spans="1:4" x14ac:dyDescent="0.25">
      <c r="A1638" s="8" t="s">
        <v>749</v>
      </c>
      <c r="B1638" s="9" t="str">
        <f>"453"</f>
        <v>453</v>
      </c>
      <c r="C1638" s="10">
        <v>3.4265972236631876</v>
      </c>
      <c r="D1638" s="10">
        <v>0.46697102817310482</v>
      </c>
    </row>
    <row r="1639" spans="1:4" x14ac:dyDescent="0.25">
      <c r="A1639" s="8" t="s">
        <v>749</v>
      </c>
      <c r="B1639" s="9" t="str">
        <f>"453"</f>
        <v>453</v>
      </c>
      <c r="C1639" s="10">
        <v>3.4556470856763428</v>
      </c>
      <c r="D1639" s="10">
        <v>0.57361857391809457</v>
      </c>
    </row>
    <row r="1640" spans="1:4" x14ac:dyDescent="0.25">
      <c r="A1640" s="8" t="s">
        <v>749</v>
      </c>
      <c r="B1640" s="9" t="str">
        <f>"455"</f>
        <v>455</v>
      </c>
      <c r="C1640" s="10">
        <v>3.22947316000249</v>
      </c>
      <c r="D1640" s="10">
        <v>0.45154117049085096</v>
      </c>
    </row>
    <row r="1641" spans="1:4" x14ac:dyDescent="0.25">
      <c r="A1641" s="8" t="s">
        <v>749</v>
      </c>
      <c r="B1641" s="9" t="str">
        <f>"455"</f>
        <v>455</v>
      </c>
      <c r="C1641" s="10">
        <v>3.2522980515842548</v>
      </c>
      <c r="D1641" s="10">
        <v>0.40547850711588729</v>
      </c>
    </row>
    <row r="1642" spans="1:4" x14ac:dyDescent="0.25">
      <c r="A1642" s="8" t="s">
        <v>749</v>
      </c>
      <c r="B1642" s="9" t="str">
        <f>"455"</f>
        <v>455</v>
      </c>
      <c r="C1642" s="10">
        <v>3.1900483472703502</v>
      </c>
      <c r="D1642" s="10">
        <v>0.44269169329073488</v>
      </c>
    </row>
    <row r="1643" spans="1:4" x14ac:dyDescent="0.25">
      <c r="A1643" s="8" t="s">
        <v>749</v>
      </c>
      <c r="B1643" s="9" t="str">
        <f>"394"</f>
        <v>394</v>
      </c>
      <c r="C1643" s="10">
        <v>11.813707384889922</v>
      </c>
      <c r="D1643" s="10">
        <v>1.3324045164101075</v>
      </c>
    </row>
    <row r="1644" spans="1:4" x14ac:dyDescent="0.25">
      <c r="A1644" s="8" t="s">
        <v>749</v>
      </c>
      <c r="B1644" s="9" t="str">
        <f>"394"</f>
        <v>394</v>
      </c>
      <c r="C1644" s="10">
        <v>11.460959060444463</v>
      </c>
      <c r="D1644" s="10">
        <v>1.4009312372930582</v>
      </c>
    </row>
    <row r="1645" spans="1:4" x14ac:dyDescent="0.25">
      <c r="A1645" s="8" t="s">
        <v>749</v>
      </c>
      <c r="B1645" s="9" t="str">
        <f>"394"</f>
        <v>394</v>
      </c>
      <c r="C1645" s="10">
        <v>11.670533064967941</v>
      </c>
      <c r="D1645" s="10">
        <v>1.3891319343595703</v>
      </c>
    </row>
    <row r="1646" spans="1:4" x14ac:dyDescent="0.25">
      <c r="A1646" s="8" t="s">
        <v>749</v>
      </c>
      <c r="B1646" s="9" t="str">
        <f>"396"</f>
        <v>396</v>
      </c>
      <c r="C1646" s="10">
        <v>12.770277841180254</v>
      </c>
      <c r="D1646" s="10">
        <v>1.3700715219285506</v>
      </c>
    </row>
    <row r="1647" spans="1:4" x14ac:dyDescent="0.25">
      <c r="A1647" s="8" t="s">
        <v>749</v>
      </c>
      <c r="B1647" s="9" t="str">
        <f>"396"</f>
        <v>396</v>
      </c>
      <c r="C1647" s="10">
        <v>12.344904861701906</v>
      </c>
      <c r="D1647" s="10">
        <v>1.3276394133023526</v>
      </c>
    </row>
    <row r="1648" spans="1:4" x14ac:dyDescent="0.25">
      <c r="A1648" s="8" t="s">
        <v>749</v>
      </c>
      <c r="B1648" s="9" t="str">
        <f>"396"</f>
        <v>396</v>
      </c>
      <c r="C1648" s="10">
        <v>12.367729753283671</v>
      </c>
      <c r="D1648" s="10">
        <v>1.3957123148417079</v>
      </c>
    </row>
    <row r="1649" spans="1:4" x14ac:dyDescent="0.25">
      <c r="A1649" s="8" t="s">
        <v>749</v>
      </c>
      <c r="B1649" s="9" t="str">
        <f>"398"</f>
        <v>398</v>
      </c>
      <c r="C1649" s="10">
        <v>65.477102483763204</v>
      </c>
      <c r="D1649" s="10">
        <v>4.7235695614289863</v>
      </c>
    </row>
    <row r="1650" spans="1:4" x14ac:dyDescent="0.25">
      <c r="A1650" s="8" t="s">
        <v>749</v>
      </c>
      <c r="B1650" s="9" t="str">
        <f>"398"</f>
        <v>398</v>
      </c>
      <c r="C1650" s="10">
        <v>64.481107214740732</v>
      </c>
      <c r="D1650" s="10">
        <v>4.5465800174266624</v>
      </c>
    </row>
    <row r="1651" spans="1:4" x14ac:dyDescent="0.25">
      <c r="A1651" s="8" t="s">
        <v>749</v>
      </c>
      <c r="B1651" s="9" t="str">
        <f>"398"</f>
        <v>398</v>
      </c>
      <c r="C1651" s="10">
        <v>66.597597161413475</v>
      </c>
      <c r="D1651" s="10">
        <v>4.6554966598896312</v>
      </c>
    </row>
    <row r="1652" spans="1:4" x14ac:dyDescent="0.25">
      <c r="A1652" s="8" t="s">
        <v>749</v>
      </c>
      <c r="B1652" s="9" t="str">
        <f>"25 ppm"</f>
        <v>25 ppm</v>
      </c>
      <c r="C1652" s="10">
        <v>6.4083580602992125</v>
      </c>
      <c r="D1652" s="10">
        <v>5.8785397908800467</v>
      </c>
    </row>
    <row r="1653" spans="1:4" x14ac:dyDescent="0.25">
      <c r="A1653" s="8" t="s">
        <v>749</v>
      </c>
      <c r="B1653" s="9" t="str">
        <f>"25 ppm"</f>
        <v>25 ppm</v>
      </c>
      <c r="C1653" s="10">
        <v>6.2983835826779817</v>
      </c>
      <c r="D1653" s="10">
        <v>5.8921543711879174</v>
      </c>
    </row>
    <row r="1654" spans="1:4" x14ac:dyDescent="0.25">
      <c r="A1654" s="8" t="s">
        <v>749</v>
      </c>
      <c r="B1654" s="9" t="str">
        <f>"25 ppm"</f>
        <v>25 ppm</v>
      </c>
      <c r="C1654" s="10">
        <v>6.3959081194364318</v>
      </c>
      <c r="D1654" s="10">
        <v>5.939805402265466</v>
      </c>
    </row>
    <row r="1655" spans="1:4" x14ac:dyDescent="0.25">
      <c r="A1655" s="8" t="s">
        <v>749</v>
      </c>
      <c r="B1655" s="9" t="str">
        <f>"DI"</f>
        <v>DI</v>
      </c>
      <c r="C1655" s="10">
        <v>0.79384972921378627</v>
      </c>
      <c r="D1655" s="10">
        <v>7.6459483009003779E-2</v>
      </c>
    </row>
    <row r="1656" spans="1:4" x14ac:dyDescent="0.25">
      <c r="A1656" s="8" t="s">
        <v>749</v>
      </c>
      <c r="B1656" s="9" t="str">
        <f>"DI"</f>
        <v>DI</v>
      </c>
      <c r="C1656" s="10">
        <v>0.78710601124644652</v>
      </c>
      <c r="D1656" s="10">
        <v>7.6459483009003779E-2</v>
      </c>
    </row>
    <row r="1657" spans="1:4" x14ac:dyDescent="0.25">
      <c r="A1657" s="8" t="s">
        <v>749</v>
      </c>
      <c r="B1657" s="9" t="str">
        <f>"DI"</f>
        <v>DI</v>
      </c>
      <c r="C1657" s="10">
        <v>0.78496877139833576</v>
      </c>
      <c r="D1657" s="10">
        <v>7.6459483009003779E-2</v>
      </c>
    </row>
    <row r="1658" spans="1:4" x14ac:dyDescent="0.25">
      <c r="A1658" s="8" t="s">
        <v>749</v>
      </c>
      <c r="B1658" s="9" t="str">
        <f>"400"</f>
        <v>400</v>
      </c>
      <c r="C1658" s="10">
        <v>67.904840952005472</v>
      </c>
      <c r="D1658" s="10">
        <v>4.7394532384548365</v>
      </c>
    </row>
    <row r="1659" spans="1:4" x14ac:dyDescent="0.25">
      <c r="A1659" s="8" t="s">
        <v>749</v>
      </c>
      <c r="B1659" s="9" t="str">
        <f>"400"</f>
        <v>400</v>
      </c>
      <c r="C1659" s="10">
        <v>66.493847654223643</v>
      </c>
      <c r="D1659" s="10">
        <v>4.7644133023525992</v>
      </c>
    </row>
    <row r="1660" spans="1:4" x14ac:dyDescent="0.25">
      <c r="A1660" s="8" t="s">
        <v>749</v>
      </c>
      <c r="B1660" s="9" t="str">
        <f>"400"</f>
        <v>400</v>
      </c>
      <c r="C1660" s="10">
        <v>68.589587699458434</v>
      </c>
      <c r="D1660" s="10">
        <v>4.9663629102526867</v>
      </c>
    </row>
    <row r="1661" spans="1:4" x14ac:dyDescent="0.25">
      <c r="A1661" s="8" t="s">
        <v>749</v>
      </c>
      <c r="B1661" s="9" t="str">
        <f>"402"</f>
        <v>402</v>
      </c>
      <c r="C1661" s="10">
        <v>88.135994854024446</v>
      </c>
      <c r="D1661" s="10">
        <v>6.1485623003194894</v>
      </c>
    </row>
    <row r="1662" spans="1:4" x14ac:dyDescent="0.25">
      <c r="A1662" s="8" t="s">
        <v>749</v>
      </c>
      <c r="B1662" s="9" t="str">
        <f>"402"</f>
        <v>402</v>
      </c>
      <c r="C1662" s="10">
        <v>89.111240221608952</v>
      </c>
      <c r="D1662" s="10">
        <v>6.1304095265756606</v>
      </c>
    </row>
    <row r="1663" spans="1:4" x14ac:dyDescent="0.25">
      <c r="A1663" s="8" t="s">
        <v>749</v>
      </c>
      <c r="B1663" s="9" t="str">
        <f>"402"</f>
        <v>402</v>
      </c>
      <c r="C1663" s="10">
        <v>90.605233125142661</v>
      </c>
      <c r="D1663" s="10">
        <v>6.1962133313970371</v>
      </c>
    </row>
    <row r="1664" spans="1:4" x14ac:dyDescent="0.25">
      <c r="A1664" s="8" t="s">
        <v>749</v>
      </c>
      <c r="B1664" s="9" t="str">
        <f>"404"</f>
        <v>404</v>
      </c>
      <c r="C1664" s="10">
        <v>24.973294876849334</v>
      </c>
      <c r="D1664" s="10">
        <v>1.7165625907638686</v>
      </c>
    </row>
    <row r="1665" spans="1:4" x14ac:dyDescent="0.25">
      <c r="A1665" s="8" t="s">
        <v>749</v>
      </c>
      <c r="B1665" s="9" t="str">
        <f>"404"</f>
        <v>404</v>
      </c>
      <c r="C1665" s="10">
        <v>24.682796256717779</v>
      </c>
      <c r="D1665" s="10">
        <v>1.7353960935230903</v>
      </c>
    </row>
    <row r="1666" spans="1:4" x14ac:dyDescent="0.25">
      <c r="A1666" s="8" t="s">
        <v>749</v>
      </c>
      <c r="B1666" s="9" t="str">
        <f>"404"</f>
        <v>404</v>
      </c>
      <c r="C1666" s="10">
        <v>24.496047143776064</v>
      </c>
      <c r="D1666" s="10">
        <v>1.6934178042404879</v>
      </c>
    </row>
    <row r="1667" spans="1:4" x14ac:dyDescent="0.25">
      <c r="A1667" s="8" t="s">
        <v>749</v>
      </c>
      <c r="B1667" s="9" t="str">
        <f>"406"</f>
        <v>406</v>
      </c>
      <c r="C1667" s="10">
        <v>26.052289751623679</v>
      </c>
      <c r="D1667" s="10">
        <v>1.884475747894278</v>
      </c>
    </row>
    <row r="1668" spans="1:4" x14ac:dyDescent="0.25">
      <c r="A1668" s="8" t="s">
        <v>749</v>
      </c>
      <c r="B1668" s="9" t="str">
        <f>"406"</f>
        <v>406</v>
      </c>
      <c r="C1668" s="10">
        <v>25.388292905608697</v>
      </c>
      <c r="D1668" s="10">
        <v>1.9552715654952073</v>
      </c>
    </row>
    <row r="1669" spans="1:4" x14ac:dyDescent="0.25">
      <c r="A1669" s="8" t="s">
        <v>749</v>
      </c>
      <c r="B1669" s="9" t="str">
        <f>"406"</f>
        <v>406</v>
      </c>
      <c r="C1669" s="10">
        <v>25.243043595542918</v>
      </c>
      <c r="D1669" s="10">
        <v>1.9173776503049662</v>
      </c>
    </row>
    <row r="1670" spans="1:4" x14ac:dyDescent="0.25">
      <c r="A1670" s="8" t="s">
        <v>749</v>
      </c>
      <c r="B1670" s="9" t="str">
        <f>"408"</f>
        <v>408</v>
      </c>
      <c r="C1670" s="10">
        <v>25.969290145871803</v>
      </c>
      <c r="D1670" s="10">
        <v>1.8595156839965146</v>
      </c>
    </row>
    <row r="1671" spans="1:4" x14ac:dyDescent="0.25">
      <c r="A1671" s="8" t="s">
        <v>749</v>
      </c>
      <c r="B1671" s="9" t="str">
        <f>"408"</f>
        <v>408</v>
      </c>
      <c r="C1671" s="10">
        <v>25.160043989791049</v>
      </c>
      <c r="D1671" s="10">
        <v>1.8808451931455124</v>
      </c>
    </row>
    <row r="1672" spans="1:4" x14ac:dyDescent="0.25">
      <c r="A1672" s="8" t="s">
        <v>749</v>
      </c>
      <c r="B1672" s="9" t="str">
        <f>"408"</f>
        <v>408</v>
      </c>
      <c r="C1672" s="10">
        <v>24.994044778287304</v>
      </c>
      <c r="D1672" s="10">
        <v>1.8506662067963984</v>
      </c>
    </row>
    <row r="1673" spans="1:4" x14ac:dyDescent="0.25">
      <c r="A1673" s="8" t="s">
        <v>749</v>
      </c>
      <c r="B1673" s="9" t="str">
        <f>"410"</f>
        <v>410</v>
      </c>
      <c r="C1673" s="10">
        <v>8.869296370842239</v>
      </c>
      <c r="D1673" s="10">
        <v>0.69478833865814693</v>
      </c>
    </row>
    <row r="1674" spans="1:4" x14ac:dyDescent="0.25">
      <c r="A1674" s="8" t="s">
        <v>749</v>
      </c>
      <c r="B1674" s="9" t="str">
        <f>"410"</f>
        <v>410</v>
      </c>
      <c r="C1674" s="10">
        <v>9.1514950303986051</v>
      </c>
      <c r="D1674" s="10">
        <v>0.79508241359279686</v>
      </c>
    </row>
    <row r="1675" spans="1:4" x14ac:dyDescent="0.25">
      <c r="A1675" s="8" t="s">
        <v>749</v>
      </c>
      <c r="B1675" s="9" t="str">
        <f>"410"</f>
        <v>410</v>
      </c>
      <c r="C1675" s="10">
        <v>9.0850953457971073</v>
      </c>
      <c r="D1675" s="10">
        <v>0.82503449027011322</v>
      </c>
    </row>
    <row r="1676" spans="1:4" x14ac:dyDescent="0.25">
      <c r="A1676" s="8" t="s">
        <v>749</v>
      </c>
      <c r="B1676" s="9" t="str">
        <f>"412"</f>
        <v>412</v>
      </c>
      <c r="C1676" s="10">
        <v>8.2177494656900372</v>
      </c>
      <c r="D1676" s="10">
        <v>0.59835172814406035</v>
      </c>
    </row>
    <row r="1677" spans="1:4" x14ac:dyDescent="0.25">
      <c r="A1677" s="8" t="s">
        <v>749</v>
      </c>
      <c r="B1677" s="9" t="str">
        <f>"412"</f>
        <v>412</v>
      </c>
      <c r="C1677" s="10">
        <v>8.2426493474156004</v>
      </c>
      <c r="D1677" s="10">
        <v>0.5845102381643914</v>
      </c>
    </row>
    <row r="1678" spans="1:4" x14ac:dyDescent="0.25">
      <c r="A1678" s="8" t="s">
        <v>749</v>
      </c>
      <c r="B1678" s="9" t="str">
        <f>"412"</f>
        <v>412</v>
      </c>
      <c r="C1678" s="10">
        <v>7.9106509244081096</v>
      </c>
      <c r="D1678" s="10">
        <v>0.55728107754864942</v>
      </c>
    </row>
    <row r="1679" spans="1:4" x14ac:dyDescent="0.25">
      <c r="A1679" s="8" t="s">
        <v>749</v>
      </c>
      <c r="B1679" s="9" t="str">
        <f>"414"</f>
        <v>414</v>
      </c>
      <c r="C1679" s="10">
        <v>8.9004212229991921</v>
      </c>
      <c r="D1679" s="10">
        <v>0.66937445541678764</v>
      </c>
    </row>
    <row r="1680" spans="1:4" x14ac:dyDescent="0.25">
      <c r="A1680" s="8" t="s">
        <v>749</v>
      </c>
      <c r="B1680" s="9" t="str">
        <f>"414"</f>
        <v>414</v>
      </c>
      <c r="C1680" s="10">
        <v>8.6119975930114343</v>
      </c>
      <c r="D1680" s="10">
        <v>0.62399252105721748</v>
      </c>
    </row>
    <row r="1681" spans="1:4" x14ac:dyDescent="0.25">
      <c r="A1681" s="8" t="s">
        <v>749</v>
      </c>
      <c r="B1681" s="9" t="str">
        <f>"414"</f>
        <v>414</v>
      </c>
      <c r="C1681" s="10">
        <v>8.5082480858215934</v>
      </c>
      <c r="D1681" s="10">
        <v>0.66347480395004355</v>
      </c>
    </row>
    <row r="1682" spans="1:4" x14ac:dyDescent="0.25">
      <c r="A1682" s="8" t="s">
        <v>749</v>
      </c>
      <c r="B1682" s="9" t="str">
        <f>"416"</f>
        <v>416</v>
      </c>
      <c r="C1682" s="10">
        <v>15.310065777187559</v>
      </c>
      <c r="D1682" s="10">
        <v>0.91035252686610513</v>
      </c>
    </row>
    <row r="1683" spans="1:4" x14ac:dyDescent="0.25">
      <c r="A1683" s="8" t="s">
        <v>749</v>
      </c>
      <c r="B1683" s="9" t="str">
        <f>"416"</f>
        <v>416</v>
      </c>
      <c r="C1683" s="10">
        <v>15.160666486834188</v>
      </c>
      <c r="D1683" s="10">
        <v>0.94870026139994179</v>
      </c>
    </row>
    <row r="1684" spans="1:4" x14ac:dyDescent="0.25">
      <c r="A1684" s="8" t="s">
        <v>749</v>
      </c>
      <c r="B1684" s="9" t="str">
        <f>"416"</f>
        <v>416</v>
      </c>
      <c r="C1684" s="10">
        <v>15.283090905318197</v>
      </c>
      <c r="D1684" s="10">
        <v>0.98523271855939587</v>
      </c>
    </row>
    <row r="1685" spans="1:4" x14ac:dyDescent="0.25">
      <c r="A1685" s="8" t="s">
        <v>749</v>
      </c>
      <c r="B1685" s="9" t="str">
        <f>"418"</f>
        <v>418</v>
      </c>
      <c r="C1685" s="10">
        <v>15.515489801423442</v>
      </c>
      <c r="D1685" s="10">
        <v>1.0197229886726693</v>
      </c>
    </row>
    <row r="1686" spans="1:4" x14ac:dyDescent="0.25">
      <c r="A1686" s="8" t="s">
        <v>749</v>
      </c>
      <c r="B1686" s="9" t="str">
        <f>"418"</f>
        <v>418</v>
      </c>
      <c r="C1686" s="10">
        <v>15.247816072873654</v>
      </c>
      <c r="D1686" s="10">
        <v>1.0124618791751381</v>
      </c>
    </row>
    <row r="1687" spans="1:4" x14ac:dyDescent="0.25">
      <c r="A1687" s="8" t="s">
        <v>749</v>
      </c>
      <c r="B1687" s="9" t="str">
        <f>"418"</f>
        <v>418</v>
      </c>
      <c r="C1687" s="10">
        <v>15.830888303280556</v>
      </c>
      <c r="D1687" s="10">
        <v>1.0145040662213187</v>
      </c>
    </row>
    <row r="1688" spans="1:4" x14ac:dyDescent="0.25">
      <c r="A1688" s="8" t="s">
        <v>749</v>
      </c>
      <c r="B1688" s="9" t="str">
        <f>"420"</f>
        <v>420</v>
      </c>
      <c r="C1688" s="10">
        <v>16.2604112630465</v>
      </c>
      <c r="D1688" s="10">
        <v>0.98319053151321512</v>
      </c>
    </row>
    <row r="1689" spans="1:4" x14ac:dyDescent="0.25">
      <c r="A1689" s="8" t="s">
        <v>749</v>
      </c>
      <c r="B1689" s="9" t="str">
        <f>"420"</f>
        <v>420</v>
      </c>
      <c r="C1689" s="10">
        <v>16.100637021974144</v>
      </c>
      <c r="D1689" s="10">
        <v>0.93440495207667729</v>
      </c>
    </row>
    <row r="1690" spans="1:4" x14ac:dyDescent="0.25">
      <c r="A1690" s="8" t="s">
        <v>749</v>
      </c>
      <c r="B1690" s="9" t="str">
        <f>"420"</f>
        <v>420</v>
      </c>
      <c r="C1690" s="10">
        <v>16.424335484406445</v>
      </c>
      <c r="D1690" s="10">
        <v>1.023126633749637</v>
      </c>
    </row>
    <row r="1691" spans="1:4" x14ac:dyDescent="0.25">
      <c r="A1691" s="8" t="s">
        <v>749</v>
      </c>
      <c r="B1691" s="9" t="str">
        <f>"422"</f>
        <v>422</v>
      </c>
      <c r="C1691" s="10">
        <v>26.778536301952563</v>
      </c>
      <c r="D1691" s="10">
        <v>3.1352018588440314</v>
      </c>
    </row>
    <row r="1692" spans="1:4" x14ac:dyDescent="0.25">
      <c r="A1692" s="8" t="s">
        <v>749</v>
      </c>
      <c r="B1692" s="9" t="str">
        <f>"422"</f>
        <v>422</v>
      </c>
      <c r="C1692" s="10">
        <v>27.691531965223163</v>
      </c>
      <c r="D1692" s="10">
        <v>3.0875508277664823</v>
      </c>
    </row>
    <row r="1693" spans="1:4" x14ac:dyDescent="0.25">
      <c r="A1693" s="8" t="s">
        <v>749</v>
      </c>
      <c r="B1693" s="9" t="str">
        <f>"422"</f>
        <v>422</v>
      </c>
      <c r="C1693" s="10">
        <v>27.712281866661133</v>
      </c>
      <c r="D1693" s="10">
        <v>3.1465473424339234</v>
      </c>
    </row>
    <row r="1694" spans="1:4" x14ac:dyDescent="0.25">
      <c r="A1694" s="8" t="s">
        <v>749</v>
      </c>
      <c r="B1694" s="9" t="str">
        <f>"424"</f>
        <v>424</v>
      </c>
      <c r="C1694" s="10">
        <v>35.783993526030748</v>
      </c>
      <c r="D1694" s="10">
        <v>3.8272763578274764</v>
      </c>
    </row>
    <row r="1695" spans="1:4" x14ac:dyDescent="0.25">
      <c r="A1695" s="8" t="s">
        <v>749</v>
      </c>
      <c r="B1695" s="9" t="str">
        <f>"424"</f>
        <v>424</v>
      </c>
      <c r="C1695" s="10">
        <v>35.949992737534494</v>
      </c>
      <c r="D1695" s="10">
        <v>3.8318145512634332</v>
      </c>
    </row>
    <row r="1696" spans="1:4" x14ac:dyDescent="0.25">
      <c r="A1696" s="8" t="s">
        <v>749</v>
      </c>
      <c r="B1696" s="9" t="str">
        <f>"424"</f>
        <v>424</v>
      </c>
      <c r="C1696" s="10">
        <v>36.551739879235569</v>
      </c>
      <c r="D1696" s="10">
        <v>3.8295454545454546</v>
      </c>
    </row>
    <row r="1697" spans="1:4" x14ac:dyDescent="0.25">
      <c r="A1697" s="8" t="s">
        <v>749</v>
      </c>
      <c r="B1697" s="9" t="str">
        <f>"426"</f>
        <v>426</v>
      </c>
      <c r="C1697" s="10">
        <v>26.986035316332245</v>
      </c>
      <c r="D1697" s="10">
        <v>3.2577330816148704</v>
      </c>
    </row>
    <row r="1698" spans="1:4" x14ac:dyDescent="0.25">
      <c r="A1698" s="8" t="s">
        <v>749</v>
      </c>
      <c r="B1698" s="9" t="str">
        <f>"426"</f>
        <v>426</v>
      </c>
      <c r="C1698" s="10">
        <v>27.193534330711927</v>
      </c>
      <c r="D1698" s="10">
        <v>3.2985768225384833</v>
      </c>
    </row>
    <row r="1699" spans="1:4" x14ac:dyDescent="0.25">
      <c r="A1699" s="8" t="s">
        <v>749</v>
      </c>
      <c r="B1699" s="9" t="str">
        <f>"426"</f>
        <v>426</v>
      </c>
      <c r="C1699" s="10">
        <v>27.899030979602845</v>
      </c>
      <c r="D1699" s="10">
        <v>3.3484969503340105</v>
      </c>
    </row>
    <row r="1700" spans="1:4" x14ac:dyDescent="0.25">
      <c r="A1700" s="8" t="s">
        <v>749</v>
      </c>
      <c r="B1700" s="9" t="str">
        <f>"428"</f>
        <v>428</v>
      </c>
      <c r="C1700" s="10">
        <v>6.4311829518809782</v>
      </c>
      <c r="D1700" s="10">
        <v>0.44291860296253266</v>
      </c>
    </row>
    <row r="1701" spans="1:4" x14ac:dyDescent="0.25">
      <c r="A1701" s="8" t="s">
        <v>749</v>
      </c>
      <c r="B1701" s="9" t="str">
        <f>"428"</f>
        <v>428</v>
      </c>
      <c r="C1701" s="10">
        <v>6.4291079617371816</v>
      </c>
      <c r="D1701" s="10">
        <v>0.49397327911704908</v>
      </c>
    </row>
    <row r="1702" spans="1:4" x14ac:dyDescent="0.25">
      <c r="A1702" s="8" t="s">
        <v>749</v>
      </c>
      <c r="B1702" s="9" t="str">
        <f>"428"</f>
        <v>428</v>
      </c>
      <c r="C1702" s="10">
        <v>6.6179320648226918</v>
      </c>
      <c r="D1702" s="10">
        <v>0.45902918966018003</v>
      </c>
    </row>
    <row r="1703" spans="1:4" x14ac:dyDescent="0.25">
      <c r="A1703" s="8" t="s">
        <v>749</v>
      </c>
      <c r="B1703" s="9" t="str">
        <f>"25 ppm"</f>
        <v>25 ppm</v>
      </c>
      <c r="C1703" s="10">
        <v>6.1635092233311886</v>
      </c>
      <c r="D1703" s="10">
        <v>5.815005082776648</v>
      </c>
    </row>
    <row r="1704" spans="1:4" x14ac:dyDescent="0.25">
      <c r="A1704" s="8" t="s">
        <v>749</v>
      </c>
      <c r="B1704" s="9" t="str">
        <f>"25 ppm"</f>
        <v>25 ppm</v>
      </c>
      <c r="C1704" s="10">
        <v>6.1738841740501726</v>
      </c>
      <c r="D1704" s="10">
        <v>5.6856665698518727</v>
      </c>
    </row>
    <row r="1705" spans="1:4" x14ac:dyDescent="0.25">
      <c r="A1705" s="8" t="s">
        <v>749</v>
      </c>
      <c r="B1705" s="9" t="str">
        <f>"25 ppm"</f>
        <v>25 ppm</v>
      </c>
      <c r="C1705" s="10">
        <v>6.198784055775735</v>
      </c>
      <c r="D1705" s="10">
        <v>5.7650849549811207</v>
      </c>
    </row>
    <row r="1706" spans="1:4" x14ac:dyDescent="0.25">
      <c r="A1706" s="8" t="s">
        <v>749</v>
      </c>
      <c r="B1706" s="9" t="str">
        <f>"DI"</f>
        <v>DI</v>
      </c>
      <c r="C1706" s="10">
        <v>0.77090033822339343</v>
      </c>
      <c r="D1706" s="10">
        <v>7.6459483009003779E-2</v>
      </c>
    </row>
    <row r="1707" spans="1:4" x14ac:dyDescent="0.25">
      <c r="A1707" s="8" t="s">
        <v>749</v>
      </c>
      <c r="B1707" s="9" t="str">
        <f>"DI"</f>
        <v>DI</v>
      </c>
      <c r="C1707" s="10">
        <v>0.7844500238623866</v>
      </c>
      <c r="D1707" s="10">
        <v>7.6459483009003779E-2</v>
      </c>
    </row>
    <row r="1708" spans="1:4" x14ac:dyDescent="0.25">
      <c r="A1708" s="8" t="s">
        <v>749</v>
      </c>
      <c r="B1708" s="9" t="str">
        <f>"DI"</f>
        <v>DI</v>
      </c>
      <c r="C1708" s="10">
        <v>0.79772996078268632</v>
      </c>
      <c r="D1708" s="10">
        <v>7.6459483009003779E-2</v>
      </c>
    </row>
    <row r="1709" spans="1:4" x14ac:dyDescent="0.25">
      <c r="A1709" s="8" t="s">
        <v>749</v>
      </c>
      <c r="B1709" s="9" t="str">
        <f>"430"</f>
        <v>430</v>
      </c>
      <c r="C1709" s="10">
        <v>6.003734982258834</v>
      </c>
      <c r="D1709" s="10">
        <v>0.44609533836770254</v>
      </c>
    </row>
    <row r="1710" spans="1:4" x14ac:dyDescent="0.25">
      <c r="A1710" s="8" t="s">
        <v>749</v>
      </c>
      <c r="B1710" s="9" t="str">
        <f>"430"</f>
        <v>430</v>
      </c>
      <c r="C1710" s="10">
        <v>5.8667856327682442</v>
      </c>
      <c r="D1710" s="10">
        <v>0.41614326169038635</v>
      </c>
    </row>
    <row r="1711" spans="1:4" x14ac:dyDescent="0.25">
      <c r="A1711" s="8" t="s">
        <v>749</v>
      </c>
      <c r="B1711" s="9" t="str">
        <f>"430"</f>
        <v>430</v>
      </c>
      <c r="C1711" s="10">
        <v>5.8605606623368534</v>
      </c>
      <c r="D1711" s="10">
        <v>0.41205888759802495</v>
      </c>
    </row>
    <row r="1712" spans="1:4" x14ac:dyDescent="0.25">
      <c r="A1712" s="8" t="s">
        <v>749</v>
      </c>
      <c r="B1712" s="9" t="str">
        <f>"432"</f>
        <v>432</v>
      </c>
      <c r="C1712" s="10">
        <v>6.6283070155416759</v>
      </c>
      <c r="D1712" s="10">
        <v>0.47536668602962528</v>
      </c>
    </row>
    <row r="1713" spans="1:4" x14ac:dyDescent="0.25">
      <c r="A1713" s="8" t="s">
        <v>749</v>
      </c>
      <c r="B1713" s="9" t="str">
        <f>"432"</f>
        <v>432</v>
      </c>
      <c r="C1713" s="10">
        <v>6.6220820451102851</v>
      </c>
      <c r="D1713" s="10">
        <v>0.48103942782457154</v>
      </c>
    </row>
    <row r="1714" spans="1:4" x14ac:dyDescent="0.25">
      <c r="A1714" s="8" t="s">
        <v>749</v>
      </c>
      <c r="B1714" s="9" t="str">
        <f>"432"</f>
        <v>432</v>
      </c>
      <c r="C1714" s="10">
        <v>6.5328574689270225</v>
      </c>
      <c r="D1714" s="10">
        <v>0.44291860296253266</v>
      </c>
    </row>
    <row r="1715" spans="1:4" x14ac:dyDescent="0.25">
      <c r="A1715" s="8" t="s">
        <v>749</v>
      </c>
      <c r="B1715" s="9" t="str">
        <f>"434"</f>
        <v>434</v>
      </c>
      <c r="C1715" s="10">
        <v>9.222044695287698</v>
      </c>
      <c r="D1715" s="10">
        <v>0.93281658437409243</v>
      </c>
    </row>
    <row r="1716" spans="1:4" x14ac:dyDescent="0.25">
      <c r="A1716" s="8" t="s">
        <v>749</v>
      </c>
      <c r="B1716" s="9" t="str">
        <f>"434"</f>
        <v>434</v>
      </c>
      <c r="C1716" s="10">
        <v>9.4129437885170049</v>
      </c>
      <c r="D1716" s="10">
        <v>0.88698083067092648</v>
      </c>
    </row>
    <row r="1717" spans="1:4" x14ac:dyDescent="0.25">
      <c r="A1717" s="8" t="s">
        <v>749</v>
      </c>
      <c r="B1717" s="9" t="str">
        <f>"434"</f>
        <v>434</v>
      </c>
      <c r="C1717" s="10">
        <v>9.4980183844126742</v>
      </c>
      <c r="D1717" s="10">
        <v>0.91330235259947712</v>
      </c>
    </row>
    <row r="1718" spans="1:4" x14ac:dyDescent="0.25">
      <c r="A1718" s="8" t="s">
        <v>749</v>
      </c>
      <c r="B1718" s="9" t="str">
        <f>"436"</f>
        <v>436</v>
      </c>
      <c r="C1718" s="10">
        <v>9.8922665117340696</v>
      </c>
      <c r="D1718" s="10">
        <v>0.98364435085681101</v>
      </c>
    </row>
    <row r="1719" spans="1:4" x14ac:dyDescent="0.25">
      <c r="A1719" s="8" t="s">
        <v>749</v>
      </c>
      <c r="B1719" s="9" t="str">
        <f>"436"</f>
        <v>436</v>
      </c>
      <c r="C1719" s="10">
        <v>10.000165999211504</v>
      </c>
      <c r="D1719" s="10">
        <v>0.9523308161487074</v>
      </c>
    </row>
    <row r="1720" spans="1:4" x14ac:dyDescent="0.25">
      <c r="A1720" s="8" t="s">
        <v>749</v>
      </c>
      <c r="B1720" s="9" t="str">
        <f>"436"</f>
        <v>436</v>
      </c>
      <c r="C1720" s="10">
        <v>9.9794160977735356</v>
      </c>
      <c r="D1720" s="10">
        <v>0.97887924774905599</v>
      </c>
    </row>
    <row r="1721" spans="1:4" x14ac:dyDescent="0.25">
      <c r="A1721" s="8" t="s">
        <v>749</v>
      </c>
      <c r="B1721" s="9" t="str">
        <f>"438"</f>
        <v>438</v>
      </c>
      <c r="C1721" s="10">
        <v>13.087751333181169</v>
      </c>
      <c r="D1721" s="10">
        <v>1.0846191548068544</v>
      </c>
    </row>
    <row r="1722" spans="1:4" x14ac:dyDescent="0.25">
      <c r="A1722" s="8" t="s">
        <v>749</v>
      </c>
      <c r="B1722" s="9" t="str">
        <f>"438"</f>
        <v>438</v>
      </c>
      <c r="C1722" s="10">
        <v>13.015126678148279</v>
      </c>
      <c r="D1722" s="10">
        <v>1.0605667295962822</v>
      </c>
    </row>
    <row r="1723" spans="1:4" x14ac:dyDescent="0.25">
      <c r="A1723" s="8" t="s">
        <v>749</v>
      </c>
      <c r="B1723" s="9" t="str">
        <f>"438"</f>
        <v>438</v>
      </c>
      <c r="C1723" s="10">
        <v>13.303550308136035</v>
      </c>
      <c r="D1723" s="10">
        <v>1.0660125617194307</v>
      </c>
    </row>
    <row r="1724" spans="1:4" x14ac:dyDescent="0.25">
      <c r="A1724" s="8" t="s">
        <v>749</v>
      </c>
      <c r="B1724" s="9" t="str">
        <f>"440"</f>
        <v>440</v>
      </c>
      <c r="C1724" s="10">
        <v>10.018840910505675</v>
      </c>
      <c r="D1724" s="10">
        <v>0.52074862038919545</v>
      </c>
    </row>
    <row r="1725" spans="1:4" x14ac:dyDescent="0.25">
      <c r="A1725" s="8" t="s">
        <v>749</v>
      </c>
      <c r="B1725" s="9" t="str">
        <f>"440"</f>
        <v>440</v>
      </c>
      <c r="C1725" s="10">
        <v>10.323864461643808</v>
      </c>
      <c r="D1725" s="10">
        <v>0.52211007841998247</v>
      </c>
    </row>
    <row r="1726" spans="1:4" x14ac:dyDescent="0.25">
      <c r="A1726" s="8" t="s">
        <v>749</v>
      </c>
      <c r="B1726" s="9" t="str">
        <f>"440"</f>
        <v>440</v>
      </c>
      <c r="C1726" s="10">
        <v>10.298964579918245</v>
      </c>
      <c r="D1726" s="10">
        <v>0.52029480104559966</v>
      </c>
    </row>
    <row r="1727" spans="1:4" x14ac:dyDescent="0.25">
      <c r="A1727" s="8" t="s">
        <v>749</v>
      </c>
      <c r="B1727" s="9" t="str">
        <f>"442"</f>
        <v>442</v>
      </c>
      <c r="C1727" s="10">
        <v>4.6446164380719184</v>
      </c>
      <c r="D1727" s="10">
        <v>0.23196068109207088</v>
      </c>
    </row>
    <row r="1728" spans="1:4" x14ac:dyDescent="0.25">
      <c r="A1728" s="8" t="s">
        <v>749</v>
      </c>
      <c r="B1728" s="9" t="str">
        <f>"442"</f>
        <v>442</v>
      </c>
      <c r="C1728" s="10">
        <v>4.4786172265681738</v>
      </c>
      <c r="D1728" s="10">
        <v>0.27148834591925647</v>
      </c>
    </row>
    <row r="1729" spans="1:4" x14ac:dyDescent="0.25">
      <c r="A1729" s="8" t="s">
        <v>749</v>
      </c>
      <c r="B1729" s="9" t="str">
        <f>"442"</f>
        <v>442</v>
      </c>
      <c r="C1729" s="10">
        <v>4.5761417633266239</v>
      </c>
      <c r="D1729" s="10">
        <v>0.22258931164681964</v>
      </c>
    </row>
    <row r="1730" spans="1:4" x14ac:dyDescent="0.25">
      <c r="A1730" s="8" t="s">
        <v>749</v>
      </c>
      <c r="B1730" s="9" t="str">
        <f>"444"</f>
        <v>444</v>
      </c>
      <c r="C1730" s="10">
        <v>5.0284896146743296</v>
      </c>
      <c r="D1730" s="10">
        <v>0.28249346500145223</v>
      </c>
    </row>
    <row r="1731" spans="1:4" x14ac:dyDescent="0.25">
      <c r="A1731" s="8" t="s">
        <v>749</v>
      </c>
      <c r="B1731" s="9" t="str">
        <f>"444"</f>
        <v>444</v>
      </c>
      <c r="C1731" s="10">
        <v>5.1571390035897329</v>
      </c>
      <c r="D1731" s="10">
        <v>0.29699299302933491</v>
      </c>
    </row>
    <row r="1732" spans="1:4" x14ac:dyDescent="0.25">
      <c r="A1732" s="8" t="s">
        <v>749</v>
      </c>
      <c r="B1732" s="9" t="str">
        <f>"444"</f>
        <v>444</v>
      </c>
      <c r="C1732" s="10">
        <v>5.0430145456809079</v>
      </c>
      <c r="D1732" s="10">
        <v>0.30094122131861745</v>
      </c>
    </row>
    <row r="1733" spans="1:4" x14ac:dyDescent="0.25">
      <c r="A1733" s="8" t="s">
        <v>749</v>
      </c>
      <c r="B1733" s="9" t="str">
        <f>"446"</f>
        <v>446</v>
      </c>
      <c r="C1733" s="10">
        <v>114.01112194717075</v>
      </c>
      <c r="D1733" s="10">
        <v>12.26831614870752</v>
      </c>
    </row>
    <row r="1734" spans="1:4" x14ac:dyDescent="0.25">
      <c r="A1734" s="8" t="s">
        <v>749</v>
      </c>
      <c r="B1734" s="9" t="str">
        <f>"446"</f>
        <v>446</v>
      </c>
      <c r="C1734" s="10">
        <v>112.66237835370282</v>
      </c>
      <c r="D1734" s="10">
        <v>12.20931963404008</v>
      </c>
    </row>
    <row r="1735" spans="1:4" x14ac:dyDescent="0.25">
      <c r="A1735" s="8" t="s">
        <v>749</v>
      </c>
      <c r="B1735" s="9" t="str">
        <f>"446"</f>
        <v>446</v>
      </c>
      <c r="C1735" s="10">
        <v>113.65837362272531</v>
      </c>
      <c r="D1735" s="10">
        <v>12.504302207377286</v>
      </c>
    </row>
    <row r="1736" spans="1:4" x14ac:dyDescent="0.25">
      <c r="A1736" s="8" t="s">
        <v>749</v>
      </c>
      <c r="B1736" s="9" t="str">
        <f>"448"</f>
        <v>448</v>
      </c>
      <c r="C1736" s="10">
        <v>120.09084306849543</v>
      </c>
      <c r="D1736" s="10">
        <v>12.250163374963693</v>
      </c>
    </row>
    <row r="1737" spans="1:4" x14ac:dyDescent="0.25">
      <c r="A1737" s="8" t="s">
        <v>749</v>
      </c>
      <c r="B1737" s="9" t="str">
        <f>"448"</f>
        <v>448</v>
      </c>
      <c r="C1737" s="10">
        <v>122.64308094536551</v>
      </c>
      <c r="D1737" s="10">
        <v>12.306890792913155</v>
      </c>
    </row>
    <row r="1738" spans="1:4" x14ac:dyDescent="0.25">
      <c r="A1738" s="8" t="s">
        <v>749</v>
      </c>
      <c r="B1738" s="9" t="str">
        <f>"448"</f>
        <v>448</v>
      </c>
      <c r="C1738" s="10">
        <v>120.73409001307243</v>
      </c>
      <c r="D1738" s="10">
        <v>12.415807435376125</v>
      </c>
    </row>
    <row r="1739" spans="1:4" x14ac:dyDescent="0.25">
      <c r="A1739" s="8" t="s">
        <v>749</v>
      </c>
      <c r="B1739" s="9" t="str">
        <f>"450"</f>
        <v>450</v>
      </c>
      <c r="C1739" s="10">
        <v>117.7046044031291</v>
      </c>
      <c r="D1739" s="10">
        <v>11.857609642753411</v>
      </c>
    </row>
    <row r="1740" spans="1:4" x14ac:dyDescent="0.25">
      <c r="A1740" s="8" t="s">
        <v>749</v>
      </c>
      <c r="B1740" s="9" t="str">
        <f>"450"</f>
        <v>450</v>
      </c>
      <c r="C1740" s="10">
        <v>117.06135745855208</v>
      </c>
      <c r="D1740" s="10">
        <v>12.064097444089455</v>
      </c>
    </row>
    <row r="1741" spans="1:4" x14ac:dyDescent="0.25">
      <c r="A1741" s="8" t="s">
        <v>749</v>
      </c>
      <c r="B1741" s="9" t="str">
        <f>"450"</f>
        <v>450</v>
      </c>
      <c r="C1741" s="10">
        <v>119.61359533542215</v>
      </c>
      <c r="D1741" s="10">
        <v>12.11855576532094</v>
      </c>
    </row>
    <row r="1742" spans="1:4" x14ac:dyDescent="0.25">
      <c r="A1742" s="8" t="s">
        <v>749</v>
      </c>
      <c r="B1742" s="9" t="str">
        <f>"452"</f>
        <v>452</v>
      </c>
      <c r="C1742" s="10">
        <v>7.1283796401967088</v>
      </c>
      <c r="D1742" s="10">
        <v>0.79508241359279686</v>
      </c>
    </row>
    <row r="1743" spans="1:4" x14ac:dyDescent="0.25">
      <c r="A1743" s="8" t="s">
        <v>749</v>
      </c>
      <c r="B1743" s="9" t="str">
        <f>"452"</f>
        <v>452</v>
      </c>
      <c r="C1743" s="10">
        <v>7.3296536841450015</v>
      </c>
      <c r="D1743" s="10">
        <v>0.81482355503920989</v>
      </c>
    </row>
    <row r="1744" spans="1:4" x14ac:dyDescent="0.25">
      <c r="A1744" s="8" t="s">
        <v>749</v>
      </c>
      <c r="B1744" s="9" t="str">
        <f>"452"</f>
        <v>452</v>
      </c>
      <c r="C1744" s="10">
        <v>7.2674039798310961</v>
      </c>
      <c r="D1744" s="10">
        <v>0.72133677025849541</v>
      </c>
    </row>
    <row r="1745" spans="1:4" x14ac:dyDescent="0.25">
      <c r="A1745" s="8" t="s">
        <v>749</v>
      </c>
      <c r="B1745" s="9" t="str">
        <f>"454"</f>
        <v>454</v>
      </c>
      <c r="C1745" s="10">
        <v>6.7943062270454213</v>
      </c>
      <c r="D1745" s="10">
        <v>0.72269822828928254</v>
      </c>
    </row>
    <row r="1746" spans="1:4" x14ac:dyDescent="0.25">
      <c r="A1746" s="8" t="s">
        <v>749</v>
      </c>
      <c r="B1746" s="9" t="str">
        <f>"454"</f>
        <v>454</v>
      </c>
      <c r="C1746" s="10">
        <v>6.6926317099993771</v>
      </c>
      <c r="D1746" s="10">
        <v>0.71384875108916634</v>
      </c>
    </row>
    <row r="1747" spans="1:4" x14ac:dyDescent="0.25">
      <c r="A1747" s="8" t="s">
        <v>749</v>
      </c>
      <c r="B1747" s="9" t="str">
        <f>"454"</f>
        <v>454</v>
      </c>
      <c r="C1747" s="10">
        <v>6.6781067789927988</v>
      </c>
      <c r="D1747" s="10">
        <v>0.73676662794074932</v>
      </c>
    </row>
    <row r="1748" spans="1:4" x14ac:dyDescent="0.25">
      <c r="A1748" s="8" t="s">
        <v>749</v>
      </c>
      <c r="B1748" s="9" t="str">
        <f>"456"</f>
        <v>456</v>
      </c>
      <c r="C1748" s="10">
        <v>6.7652563650322657</v>
      </c>
      <c r="D1748" s="10">
        <v>0.83206869009584661</v>
      </c>
    </row>
    <row r="1749" spans="1:4" x14ac:dyDescent="0.25">
      <c r="A1749" s="8" t="s">
        <v>749</v>
      </c>
      <c r="B1749" s="9" t="str">
        <f>"456"</f>
        <v>456</v>
      </c>
      <c r="C1749" s="10">
        <v>6.746581453738095</v>
      </c>
      <c r="D1749" s="10">
        <v>0.81255445832123141</v>
      </c>
    </row>
    <row r="1750" spans="1:4" x14ac:dyDescent="0.25">
      <c r="A1750" s="8" t="s">
        <v>749</v>
      </c>
      <c r="B1750" s="9" t="str">
        <f>"456"</f>
        <v>456</v>
      </c>
      <c r="C1750" s="10">
        <v>6.7486564438818917</v>
      </c>
      <c r="D1750" s="10">
        <v>0.7846445686900958</v>
      </c>
    </row>
    <row r="1751" spans="1:4" x14ac:dyDescent="0.25">
      <c r="A1751" s="8" t="s">
        <v>750</v>
      </c>
      <c r="B1751" s="9" t="s">
        <v>200</v>
      </c>
      <c r="C1751" s="10">
        <v>6.2299089079326864</v>
      </c>
      <c r="D1751" s="10">
        <v>25.508209538702111</v>
      </c>
    </row>
    <row r="1752" spans="1:4" x14ac:dyDescent="0.25">
      <c r="A1752" s="8" t="s">
        <v>750</v>
      </c>
      <c r="B1752" s="9" t="s">
        <v>200</v>
      </c>
      <c r="C1752" s="10">
        <v>6.171809183906376</v>
      </c>
      <c r="D1752" s="10">
        <v>24.643275996872557</v>
      </c>
    </row>
    <row r="1753" spans="1:4" x14ac:dyDescent="0.25">
      <c r="A1753" s="8" t="s">
        <v>750</v>
      </c>
      <c r="B1753" s="9" t="s">
        <v>200</v>
      </c>
      <c r="C1753" s="10">
        <v>6.1759591641939702</v>
      </c>
      <c r="D1753" s="10">
        <v>24.848514464425335</v>
      </c>
    </row>
    <row r="1754" spans="1:4" x14ac:dyDescent="0.25">
      <c r="A1754" s="8" t="s">
        <v>750</v>
      </c>
      <c r="B1754" s="9" t="s">
        <v>1</v>
      </c>
      <c r="C1754" s="10">
        <v>0.83138630091507049</v>
      </c>
      <c r="D1754" s="10">
        <v>0.13926896012509776</v>
      </c>
    </row>
    <row r="1755" spans="1:4" x14ac:dyDescent="0.25">
      <c r="A1755" s="8" t="s">
        <v>750</v>
      </c>
      <c r="B1755" s="9" t="s">
        <v>1</v>
      </c>
      <c r="C1755" s="10">
        <v>0.82304484053700744</v>
      </c>
      <c r="D1755" s="10">
        <v>0.13926896012509776</v>
      </c>
    </row>
    <row r="1756" spans="1:4" x14ac:dyDescent="0.25">
      <c r="A1756" s="8" t="s">
        <v>750</v>
      </c>
      <c r="B1756" s="9" t="s">
        <v>1</v>
      </c>
      <c r="C1756" s="10">
        <v>0.83501753366671494</v>
      </c>
      <c r="D1756" s="10">
        <v>0.13926896012509776</v>
      </c>
    </row>
    <row r="1757" spans="1:4" x14ac:dyDescent="0.25">
      <c r="A1757" s="8" t="s">
        <v>750</v>
      </c>
      <c r="B1757" s="9" t="s">
        <v>397</v>
      </c>
      <c r="C1757" s="10">
        <v>16.204386529163987</v>
      </c>
      <c r="D1757" s="10">
        <v>3.7470680218921038</v>
      </c>
    </row>
    <row r="1758" spans="1:4" x14ac:dyDescent="0.25">
      <c r="A1758" s="8" t="s">
        <v>750</v>
      </c>
      <c r="B1758" s="9" t="s">
        <v>397</v>
      </c>
      <c r="C1758" s="10">
        <v>16.330960927935593</v>
      </c>
      <c r="D1758" s="10">
        <v>3.6385848318999225</v>
      </c>
    </row>
    <row r="1759" spans="1:4" x14ac:dyDescent="0.25">
      <c r="A1759" s="8" t="s">
        <v>750</v>
      </c>
      <c r="B1759" s="9" t="s">
        <v>397</v>
      </c>
      <c r="C1759" s="10">
        <v>16.708609134106613</v>
      </c>
      <c r="D1759" s="10">
        <v>3.6737685691946833</v>
      </c>
    </row>
    <row r="1760" spans="1:4" x14ac:dyDescent="0.25">
      <c r="A1760" s="8" t="s">
        <v>750</v>
      </c>
      <c r="B1760" s="9" t="s">
        <v>398</v>
      </c>
      <c r="C1760" s="10">
        <v>16.401510592824682</v>
      </c>
      <c r="D1760" s="10">
        <v>3.8042415949960913</v>
      </c>
    </row>
    <row r="1761" spans="1:4" x14ac:dyDescent="0.25">
      <c r="A1761" s="8" t="s">
        <v>750</v>
      </c>
      <c r="B1761" s="9" t="s">
        <v>398</v>
      </c>
      <c r="C1761" s="10">
        <v>16.729359035544579</v>
      </c>
      <c r="D1761" s="10">
        <v>3.6898944487881162</v>
      </c>
    </row>
    <row r="1762" spans="1:4" x14ac:dyDescent="0.25">
      <c r="A1762" s="8" t="s">
        <v>750</v>
      </c>
      <c r="B1762" s="9" t="s">
        <v>398</v>
      </c>
      <c r="C1762" s="10">
        <v>16.990807793662977</v>
      </c>
      <c r="D1762" s="10">
        <v>3.7426700547302585</v>
      </c>
    </row>
    <row r="1763" spans="1:4" x14ac:dyDescent="0.25">
      <c r="A1763" s="8" t="s">
        <v>750</v>
      </c>
      <c r="B1763" s="9" t="s">
        <v>399</v>
      </c>
      <c r="C1763" s="10">
        <v>16.017637416222271</v>
      </c>
      <c r="D1763" s="10">
        <v>3.6664386239249418</v>
      </c>
    </row>
    <row r="1764" spans="1:4" x14ac:dyDescent="0.25">
      <c r="A1764" s="8" t="s">
        <v>750</v>
      </c>
      <c r="B1764" s="9" t="s">
        <v>399</v>
      </c>
      <c r="C1764" s="10">
        <v>15.982362583777725</v>
      </c>
      <c r="D1764" s="10">
        <v>3.6972243940578582</v>
      </c>
    </row>
    <row r="1765" spans="1:4" x14ac:dyDescent="0.25">
      <c r="A1765" s="8" t="s">
        <v>750</v>
      </c>
      <c r="B1765" s="9" t="s">
        <v>399</v>
      </c>
      <c r="C1765" s="10">
        <v>15.752038677816278</v>
      </c>
      <c r="D1765" s="10">
        <v>3.7675918686473815</v>
      </c>
    </row>
    <row r="1766" spans="1:4" x14ac:dyDescent="0.25">
      <c r="A1766" s="8" t="s">
        <v>750</v>
      </c>
      <c r="B1766" s="9" t="s">
        <v>400</v>
      </c>
      <c r="C1766" s="10">
        <v>3.2688979727346292</v>
      </c>
      <c r="D1766" s="10">
        <v>0.13926896012509776</v>
      </c>
    </row>
    <row r="1767" spans="1:4" x14ac:dyDescent="0.25">
      <c r="A1767" s="8" t="s">
        <v>750</v>
      </c>
      <c r="B1767" s="9" t="s">
        <v>400</v>
      </c>
      <c r="C1767" s="10">
        <v>3.246073081152864</v>
      </c>
      <c r="D1767" s="10">
        <v>0.13926896012509776</v>
      </c>
    </row>
    <row r="1768" spans="1:4" x14ac:dyDescent="0.25">
      <c r="A1768" s="8" t="s">
        <v>750</v>
      </c>
      <c r="B1768" s="9" t="s">
        <v>400</v>
      </c>
      <c r="C1768" s="10">
        <v>3.2024982881331314</v>
      </c>
      <c r="D1768" s="10">
        <v>0.13926896012509776</v>
      </c>
    </row>
    <row r="1769" spans="1:4" x14ac:dyDescent="0.25">
      <c r="A1769" s="8" t="s">
        <v>750</v>
      </c>
      <c r="B1769" s="9" t="s">
        <v>401</v>
      </c>
      <c r="C1769" s="10">
        <v>3.3809474404996576</v>
      </c>
      <c r="D1769" s="10">
        <v>0.13926896012509776</v>
      </c>
    </row>
    <row r="1770" spans="1:4" x14ac:dyDescent="0.25">
      <c r="A1770" s="8" t="s">
        <v>750</v>
      </c>
      <c r="B1770" s="9" t="s">
        <v>401</v>
      </c>
      <c r="C1770" s="10">
        <v>3.3622725292054865</v>
      </c>
      <c r="D1770" s="10">
        <v>0.13926896012509776</v>
      </c>
    </row>
    <row r="1771" spans="1:4" x14ac:dyDescent="0.25">
      <c r="A1771" s="8" t="s">
        <v>750</v>
      </c>
      <c r="B1771" s="9" t="s">
        <v>401</v>
      </c>
      <c r="C1771" s="10">
        <v>3.4473471251011558</v>
      </c>
      <c r="D1771" s="10">
        <v>0.13926896012509776</v>
      </c>
    </row>
    <row r="1772" spans="1:4" x14ac:dyDescent="0.25">
      <c r="A1772" s="8" t="s">
        <v>750</v>
      </c>
      <c r="B1772" s="9" t="s">
        <v>402</v>
      </c>
      <c r="C1772" s="10">
        <v>3.3228477164733468</v>
      </c>
      <c r="D1772" s="10">
        <v>0.13926896012509776</v>
      </c>
    </row>
    <row r="1773" spans="1:4" x14ac:dyDescent="0.25">
      <c r="A1773" s="8" t="s">
        <v>750</v>
      </c>
      <c r="B1773" s="9" t="s">
        <v>402</v>
      </c>
      <c r="C1773" s="10">
        <v>3.389247401074845</v>
      </c>
      <c r="D1773" s="10">
        <v>0.13926896012509776</v>
      </c>
    </row>
    <row r="1774" spans="1:4" x14ac:dyDescent="0.25">
      <c r="A1774" s="8" t="s">
        <v>750</v>
      </c>
      <c r="B1774" s="9" t="s">
        <v>402</v>
      </c>
      <c r="C1774" s="10">
        <v>3.3726474799244701</v>
      </c>
      <c r="D1774" s="10">
        <v>0.13926896012509776</v>
      </c>
    </row>
    <row r="1775" spans="1:4" x14ac:dyDescent="0.25">
      <c r="A1775" s="8" t="s">
        <v>750</v>
      </c>
      <c r="B1775" s="9" t="s">
        <v>403</v>
      </c>
      <c r="C1775" s="10">
        <v>3.0987487809432905</v>
      </c>
      <c r="D1775" s="10">
        <v>0.29495699765441752</v>
      </c>
    </row>
    <row r="1776" spans="1:4" x14ac:dyDescent="0.25">
      <c r="A1776" s="8" t="s">
        <v>750</v>
      </c>
      <c r="B1776" s="9" t="s">
        <v>403</v>
      </c>
      <c r="C1776" s="10">
        <v>3.0800738696491186</v>
      </c>
      <c r="D1776" s="10">
        <v>0.30067435496481631</v>
      </c>
    </row>
    <row r="1777" spans="1:4" x14ac:dyDescent="0.25">
      <c r="A1777" s="8" t="s">
        <v>750</v>
      </c>
      <c r="B1777" s="9" t="s">
        <v>403</v>
      </c>
      <c r="C1777" s="10">
        <v>3.1713734359761787</v>
      </c>
      <c r="D1777" s="10">
        <v>0.30917709147771699</v>
      </c>
    </row>
    <row r="1778" spans="1:4" x14ac:dyDescent="0.25">
      <c r="A1778" s="8" t="s">
        <v>750</v>
      </c>
      <c r="B1778" s="9" t="s">
        <v>404</v>
      </c>
      <c r="C1778" s="10">
        <v>2.8559749341190628</v>
      </c>
      <c r="D1778" s="10">
        <v>0.13926896012509776</v>
      </c>
    </row>
    <row r="1779" spans="1:4" x14ac:dyDescent="0.25">
      <c r="A1779" s="8" t="s">
        <v>750</v>
      </c>
      <c r="B1779" s="9" t="s">
        <v>404</v>
      </c>
      <c r="C1779" s="10">
        <v>2.8746498454132343</v>
      </c>
      <c r="D1779" s="10">
        <v>0.13926896012509776</v>
      </c>
    </row>
    <row r="1780" spans="1:4" x14ac:dyDescent="0.25">
      <c r="A1780" s="8" t="s">
        <v>750</v>
      </c>
      <c r="B1780" s="9" t="s">
        <v>404</v>
      </c>
      <c r="C1780" s="10">
        <v>2.8435249932562821</v>
      </c>
      <c r="D1780" s="10">
        <v>0.13926896012509776</v>
      </c>
    </row>
    <row r="1781" spans="1:4" x14ac:dyDescent="0.25">
      <c r="A1781" s="8" t="s">
        <v>750</v>
      </c>
      <c r="B1781" s="9" t="s">
        <v>405</v>
      </c>
      <c r="C1781" s="10">
        <v>3.0323490963417927</v>
      </c>
      <c r="D1781" s="10">
        <v>0.27663213448006257</v>
      </c>
    </row>
    <row r="1782" spans="1:4" x14ac:dyDescent="0.25">
      <c r="A1782" s="8" t="s">
        <v>750</v>
      </c>
      <c r="B1782" s="9" t="s">
        <v>405</v>
      </c>
      <c r="C1782" s="10">
        <v>3.0738488992177286</v>
      </c>
      <c r="D1782" s="10">
        <v>0.2750195465207193</v>
      </c>
    </row>
    <row r="1783" spans="1:4" x14ac:dyDescent="0.25">
      <c r="A1783" s="8" t="s">
        <v>750</v>
      </c>
      <c r="B1783" s="9" t="s">
        <v>405</v>
      </c>
      <c r="C1783" s="10">
        <v>3.0323490963417927</v>
      </c>
      <c r="D1783" s="10">
        <v>0.25464229867083665</v>
      </c>
    </row>
    <row r="1784" spans="1:4" x14ac:dyDescent="0.25">
      <c r="A1784" s="8" t="s">
        <v>750</v>
      </c>
      <c r="B1784" s="9" t="s">
        <v>406</v>
      </c>
      <c r="C1784" s="10">
        <v>3.9536447201875786</v>
      </c>
      <c r="D1784" s="10">
        <v>0.35960711493354186</v>
      </c>
    </row>
    <row r="1785" spans="1:4" x14ac:dyDescent="0.25">
      <c r="A1785" s="8" t="s">
        <v>750</v>
      </c>
      <c r="B1785" s="9" t="s">
        <v>406</v>
      </c>
      <c r="C1785" s="10">
        <v>4.032494345651858</v>
      </c>
      <c r="D1785" s="10">
        <v>0.36415168100078193</v>
      </c>
    </row>
    <row r="1786" spans="1:4" x14ac:dyDescent="0.25">
      <c r="A1786" s="8" t="s">
        <v>750</v>
      </c>
      <c r="B1786" s="9" t="s">
        <v>406</v>
      </c>
      <c r="C1786" s="10">
        <v>4.0739941485277935</v>
      </c>
      <c r="D1786" s="10">
        <v>0.40475957779515254</v>
      </c>
    </row>
    <row r="1787" spans="1:4" x14ac:dyDescent="0.25">
      <c r="A1787" s="8" t="s">
        <v>750</v>
      </c>
      <c r="B1787" s="9" t="s">
        <v>407</v>
      </c>
      <c r="C1787" s="10">
        <v>3.6112713464611041</v>
      </c>
      <c r="D1787" s="10">
        <v>0.26739640344018772</v>
      </c>
    </row>
    <row r="1788" spans="1:4" x14ac:dyDescent="0.25">
      <c r="A1788" s="8" t="s">
        <v>750</v>
      </c>
      <c r="B1788" s="9" t="s">
        <v>407</v>
      </c>
      <c r="C1788" s="10">
        <v>3.6382462183304627</v>
      </c>
      <c r="D1788" s="10">
        <v>0.31855942142298677</v>
      </c>
    </row>
    <row r="1789" spans="1:4" x14ac:dyDescent="0.25">
      <c r="A1789" s="8" t="s">
        <v>750</v>
      </c>
      <c r="B1789" s="9" t="s">
        <v>407</v>
      </c>
      <c r="C1789" s="10">
        <v>3.6486211690494468</v>
      </c>
      <c r="D1789" s="10">
        <v>0.30272673964034402</v>
      </c>
    </row>
    <row r="1790" spans="1:4" x14ac:dyDescent="0.25">
      <c r="A1790" s="8" t="s">
        <v>750</v>
      </c>
      <c r="B1790" s="9" t="s">
        <v>408</v>
      </c>
      <c r="C1790" s="10">
        <v>3.7627456269582722</v>
      </c>
      <c r="D1790" s="10">
        <v>0.4208854573885849</v>
      </c>
    </row>
    <row r="1791" spans="1:4" x14ac:dyDescent="0.25">
      <c r="A1791" s="8" t="s">
        <v>750</v>
      </c>
      <c r="B1791" s="9" t="s">
        <v>408</v>
      </c>
      <c r="C1791" s="10">
        <v>3.6838960014939923</v>
      </c>
      <c r="D1791" s="10">
        <v>0.35638193901485543</v>
      </c>
    </row>
    <row r="1792" spans="1:4" x14ac:dyDescent="0.25">
      <c r="A1792" s="8" t="s">
        <v>750</v>
      </c>
      <c r="B1792" s="9" t="s">
        <v>408</v>
      </c>
      <c r="C1792" s="10">
        <v>3.7627456269582722</v>
      </c>
      <c r="D1792" s="10">
        <v>0.35726153244722447</v>
      </c>
    </row>
    <row r="1793" spans="1:4" x14ac:dyDescent="0.25">
      <c r="A1793" s="8" t="s">
        <v>750</v>
      </c>
      <c r="B1793" s="9" t="s">
        <v>200</v>
      </c>
      <c r="C1793" s="10">
        <v>6.3004585728217783</v>
      </c>
      <c r="D1793" s="10">
        <v>25.669468334636441</v>
      </c>
    </row>
    <row r="1794" spans="1:4" x14ac:dyDescent="0.25">
      <c r="A1794" s="8" t="s">
        <v>750</v>
      </c>
      <c r="B1794" s="9" t="s">
        <v>200</v>
      </c>
      <c r="C1794" s="10">
        <v>6.4477828730313522</v>
      </c>
      <c r="D1794" s="10">
        <v>25.801407349491797</v>
      </c>
    </row>
    <row r="1795" spans="1:4" x14ac:dyDescent="0.25">
      <c r="A1795" s="8" t="s">
        <v>750</v>
      </c>
      <c r="B1795" s="9" t="s">
        <v>200</v>
      </c>
      <c r="C1795" s="10">
        <v>6.4747577449007112</v>
      </c>
      <c r="D1795" s="10">
        <v>26.343823299452701</v>
      </c>
    </row>
    <row r="1796" spans="1:4" x14ac:dyDescent="0.25">
      <c r="A1796" s="8" t="s">
        <v>750</v>
      </c>
      <c r="B1796" s="9" t="s">
        <v>1</v>
      </c>
      <c r="C1796" s="10">
        <v>0.84676197788060503</v>
      </c>
      <c r="D1796" s="10">
        <v>0.13926896012509776</v>
      </c>
    </row>
    <row r="1797" spans="1:4" x14ac:dyDescent="0.25">
      <c r="A1797" s="8" t="s">
        <v>750</v>
      </c>
      <c r="B1797" s="9" t="s">
        <v>1</v>
      </c>
      <c r="C1797" s="10">
        <v>0.84344199365053008</v>
      </c>
      <c r="D1797" s="10">
        <v>0.13926896012509776</v>
      </c>
    </row>
    <row r="1798" spans="1:4" x14ac:dyDescent="0.25">
      <c r="A1798" s="8" t="s">
        <v>750</v>
      </c>
      <c r="B1798" s="9" t="s">
        <v>1</v>
      </c>
      <c r="C1798" s="10">
        <v>0.84800697196688313</v>
      </c>
      <c r="D1798" s="10">
        <v>0.13926896012509776</v>
      </c>
    </row>
    <row r="1799" spans="1:4" x14ac:dyDescent="0.25">
      <c r="A1799" s="8" t="s">
        <v>750</v>
      </c>
      <c r="B1799" s="9" t="s">
        <v>409</v>
      </c>
      <c r="C1799" s="10">
        <v>5.8958354947813989</v>
      </c>
      <c r="D1799" s="10">
        <v>0.68447028928850673</v>
      </c>
    </row>
    <row r="1800" spans="1:4" x14ac:dyDescent="0.25">
      <c r="A1800" s="8" t="s">
        <v>750</v>
      </c>
      <c r="B1800" s="9" t="s">
        <v>409</v>
      </c>
      <c r="C1800" s="10">
        <v>5.7983109580229488</v>
      </c>
      <c r="D1800" s="10">
        <v>0.66321344800625504</v>
      </c>
    </row>
    <row r="1801" spans="1:4" x14ac:dyDescent="0.25">
      <c r="A1801" s="8" t="s">
        <v>750</v>
      </c>
      <c r="B1801" s="9" t="s">
        <v>409</v>
      </c>
      <c r="C1801" s="10">
        <v>5.8273608200361044</v>
      </c>
      <c r="D1801" s="10">
        <v>0.65500390930414398</v>
      </c>
    </row>
    <row r="1802" spans="1:4" x14ac:dyDescent="0.25">
      <c r="A1802" s="8" t="s">
        <v>750</v>
      </c>
      <c r="B1802" s="9" t="s">
        <v>410</v>
      </c>
      <c r="C1802" s="10">
        <v>5.9892100512522557</v>
      </c>
      <c r="D1802" s="10">
        <v>0.63755863956215808</v>
      </c>
    </row>
    <row r="1803" spans="1:4" x14ac:dyDescent="0.25">
      <c r="A1803" s="8" t="s">
        <v>750</v>
      </c>
      <c r="B1803" s="9" t="s">
        <v>410</v>
      </c>
      <c r="C1803" s="10">
        <v>5.9518602286639135</v>
      </c>
      <c r="D1803" s="10">
        <v>0.64474198592650522</v>
      </c>
    </row>
    <row r="1804" spans="1:4" x14ac:dyDescent="0.25">
      <c r="A1804" s="8" t="s">
        <v>750</v>
      </c>
      <c r="B1804" s="9" t="s">
        <v>410</v>
      </c>
      <c r="C1804" s="10">
        <v>5.9477102483763193</v>
      </c>
      <c r="D1804" s="10">
        <v>0.7025019546520721</v>
      </c>
    </row>
    <row r="1805" spans="1:4" x14ac:dyDescent="0.25">
      <c r="A1805" s="8" t="s">
        <v>750</v>
      </c>
      <c r="B1805" s="9" t="s">
        <v>411</v>
      </c>
      <c r="C1805" s="10">
        <v>5.6862614902579214</v>
      </c>
      <c r="D1805" s="10">
        <v>0.58698201720093834</v>
      </c>
    </row>
    <row r="1806" spans="1:4" x14ac:dyDescent="0.25">
      <c r="A1806" s="8" t="s">
        <v>750</v>
      </c>
      <c r="B1806" s="9" t="s">
        <v>411</v>
      </c>
      <c r="C1806" s="10">
        <v>5.8169858693171204</v>
      </c>
      <c r="D1806" s="10">
        <v>0.6155688037529321</v>
      </c>
    </row>
    <row r="1807" spans="1:4" x14ac:dyDescent="0.25">
      <c r="A1807" s="8" t="s">
        <v>750</v>
      </c>
      <c r="B1807" s="9" t="s">
        <v>411</v>
      </c>
      <c r="C1807" s="10">
        <v>5.6924864606893113</v>
      </c>
      <c r="D1807" s="10">
        <v>0.60545347928068804</v>
      </c>
    </row>
    <row r="1808" spans="1:4" x14ac:dyDescent="0.25">
      <c r="A1808" s="8" t="s">
        <v>750</v>
      </c>
      <c r="B1808" s="9" t="s">
        <v>412</v>
      </c>
      <c r="C1808" s="10">
        <v>9.0747203950781241</v>
      </c>
      <c r="D1808" s="10">
        <v>0.60178850664581707</v>
      </c>
    </row>
    <row r="1809" spans="1:4" x14ac:dyDescent="0.25">
      <c r="A1809" s="8" t="s">
        <v>750</v>
      </c>
      <c r="B1809" s="9" t="s">
        <v>412</v>
      </c>
      <c r="C1809" s="10">
        <v>9.1909198431307466</v>
      </c>
      <c r="D1809" s="10">
        <v>0.59211297888975767</v>
      </c>
    </row>
    <row r="1810" spans="1:4" x14ac:dyDescent="0.25">
      <c r="A1810" s="8" t="s">
        <v>750</v>
      </c>
      <c r="B1810" s="9" t="s">
        <v>412</v>
      </c>
      <c r="C1810" s="10">
        <v>9.2012947938497298</v>
      </c>
      <c r="D1810" s="10">
        <v>0.64342259577795158</v>
      </c>
    </row>
    <row r="1811" spans="1:4" x14ac:dyDescent="0.25">
      <c r="A1811" s="8" t="s">
        <v>750</v>
      </c>
      <c r="B1811" s="9" t="s">
        <v>413</v>
      </c>
      <c r="C1811" s="10">
        <v>9.3257942024775389</v>
      </c>
      <c r="D1811" s="10">
        <v>0.58126465989053955</v>
      </c>
    </row>
    <row r="1812" spans="1:4" x14ac:dyDescent="0.25">
      <c r="A1812" s="8" t="s">
        <v>750</v>
      </c>
      <c r="B1812" s="9" t="s">
        <v>413</v>
      </c>
      <c r="C1812" s="10">
        <v>9.1660199614051834</v>
      </c>
      <c r="D1812" s="10">
        <v>0.60501368256450361</v>
      </c>
    </row>
    <row r="1813" spans="1:4" x14ac:dyDescent="0.25">
      <c r="A1813" s="8" t="s">
        <v>750</v>
      </c>
      <c r="B1813" s="9" t="s">
        <v>413</v>
      </c>
      <c r="C1813" s="10">
        <v>9.4295437096673798</v>
      </c>
      <c r="D1813" s="10">
        <v>0.5817044566067241</v>
      </c>
    </row>
    <row r="1814" spans="1:4" x14ac:dyDescent="0.25">
      <c r="A1814" s="8" t="s">
        <v>750</v>
      </c>
      <c r="B1814" s="9" t="s">
        <v>414</v>
      </c>
      <c r="C1814" s="10">
        <v>9.6494926649098431</v>
      </c>
      <c r="D1814" s="10">
        <v>0.6658522283033621</v>
      </c>
    </row>
    <row r="1815" spans="1:4" x14ac:dyDescent="0.25">
      <c r="A1815" s="8" t="s">
        <v>750</v>
      </c>
      <c r="B1815" s="9" t="s">
        <v>414</v>
      </c>
      <c r="C1815" s="10">
        <v>9.9586661963355674</v>
      </c>
      <c r="D1815" s="10">
        <v>0.7140832681782644</v>
      </c>
    </row>
    <row r="1816" spans="1:4" x14ac:dyDescent="0.25">
      <c r="A1816" s="8" t="s">
        <v>750</v>
      </c>
      <c r="B1816" s="9" t="s">
        <v>414</v>
      </c>
      <c r="C1816" s="10">
        <v>9.906791442740646</v>
      </c>
      <c r="D1816" s="10">
        <v>0.70367474589523071</v>
      </c>
    </row>
    <row r="1817" spans="1:4" x14ac:dyDescent="0.25">
      <c r="A1817" s="8" t="s">
        <v>750</v>
      </c>
      <c r="B1817" s="9" t="s">
        <v>415</v>
      </c>
      <c r="C1817" s="10">
        <v>6.2631087502334362</v>
      </c>
      <c r="D1817" s="10">
        <v>0.49213252541047703</v>
      </c>
    </row>
    <row r="1818" spans="1:4" x14ac:dyDescent="0.25">
      <c r="A1818" s="8" t="s">
        <v>750</v>
      </c>
      <c r="B1818" s="9" t="s">
        <v>415</v>
      </c>
      <c r="C1818" s="10">
        <v>6.4768327350445078</v>
      </c>
      <c r="D1818" s="10">
        <v>0.44829945269741994</v>
      </c>
    </row>
    <row r="1819" spans="1:4" x14ac:dyDescent="0.25">
      <c r="A1819" s="8" t="s">
        <v>750</v>
      </c>
      <c r="B1819" s="9" t="s">
        <v>415</v>
      </c>
      <c r="C1819" s="10">
        <v>6.3419583756977156</v>
      </c>
      <c r="D1819" s="10">
        <v>0.43422595777951534</v>
      </c>
    </row>
    <row r="1820" spans="1:4" x14ac:dyDescent="0.25">
      <c r="A1820" s="8" t="s">
        <v>750</v>
      </c>
      <c r="B1820" s="9" t="s">
        <v>416</v>
      </c>
      <c r="C1820" s="10">
        <v>6.3025335629655759</v>
      </c>
      <c r="D1820" s="10">
        <v>0.42630961688819397</v>
      </c>
    </row>
    <row r="1821" spans="1:4" x14ac:dyDescent="0.25">
      <c r="A1821" s="8" t="s">
        <v>750</v>
      </c>
      <c r="B1821" s="9" t="s">
        <v>416</v>
      </c>
      <c r="C1821" s="10">
        <v>6.1593592430435953</v>
      </c>
      <c r="D1821" s="10">
        <v>0.4038799843627835</v>
      </c>
    </row>
    <row r="1822" spans="1:4" x14ac:dyDescent="0.25">
      <c r="A1822" s="8" t="s">
        <v>750</v>
      </c>
      <c r="B1822" s="9" t="s">
        <v>416</v>
      </c>
      <c r="C1822" s="10">
        <v>6.2278339177888906</v>
      </c>
      <c r="D1822" s="10">
        <v>0.38408913213448015</v>
      </c>
    </row>
    <row r="1823" spans="1:4" x14ac:dyDescent="0.25">
      <c r="A1823" s="8" t="s">
        <v>750</v>
      </c>
      <c r="B1823" s="9" t="s">
        <v>417</v>
      </c>
      <c r="C1823" s="10">
        <v>6.0763596372917226</v>
      </c>
      <c r="D1823" s="10">
        <v>0.34758600469116502</v>
      </c>
    </row>
    <row r="1824" spans="1:4" x14ac:dyDescent="0.25">
      <c r="A1824" s="8" t="s">
        <v>750</v>
      </c>
      <c r="B1824" s="9" t="s">
        <v>417</v>
      </c>
      <c r="C1824" s="10">
        <v>6.1054094993048782</v>
      </c>
      <c r="D1824" s="10">
        <v>0.35550234558248639</v>
      </c>
    </row>
    <row r="1825" spans="1:4" x14ac:dyDescent="0.25">
      <c r="A1825" s="8" t="s">
        <v>750</v>
      </c>
      <c r="B1825" s="9" t="s">
        <v>417</v>
      </c>
      <c r="C1825" s="10">
        <v>6.2216089473574998</v>
      </c>
      <c r="D1825" s="10">
        <v>0.36488467552775611</v>
      </c>
    </row>
    <row r="1826" spans="1:4" x14ac:dyDescent="0.25">
      <c r="A1826" s="8" t="s">
        <v>750</v>
      </c>
      <c r="B1826" s="9" t="s">
        <v>418</v>
      </c>
      <c r="C1826" s="10">
        <v>4.2316933994563524</v>
      </c>
      <c r="D1826" s="10">
        <v>0.35315676309616895</v>
      </c>
    </row>
    <row r="1827" spans="1:4" x14ac:dyDescent="0.25">
      <c r="A1827" s="8" t="s">
        <v>750</v>
      </c>
      <c r="B1827" s="9" t="s">
        <v>418</v>
      </c>
      <c r="C1827" s="10">
        <v>4.3354429066461933</v>
      </c>
      <c r="D1827" s="10">
        <v>0.34699960906958566</v>
      </c>
    </row>
    <row r="1828" spans="1:4" x14ac:dyDescent="0.25">
      <c r="A1828" s="8" t="s">
        <v>750</v>
      </c>
      <c r="B1828" s="9" t="s">
        <v>418</v>
      </c>
      <c r="C1828" s="10">
        <v>4.3665677588031446</v>
      </c>
      <c r="D1828" s="10">
        <v>0.28205629397967164</v>
      </c>
    </row>
    <row r="1829" spans="1:4" x14ac:dyDescent="0.25">
      <c r="A1829" s="8" t="s">
        <v>750</v>
      </c>
      <c r="B1829" s="9" t="s">
        <v>419</v>
      </c>
      <c r="C1829" s="10">
        <v>4.1694436951424478</v>
      </c>
      <c r="D1829" s="10">
        <v>0.43246677091477725</v>
      </c>
    </row>
    <row r="1830" spans="1:4" x14ac:dyDescent="0.25">
      <c r="A1830" s="8" t="s">
        <v>750</v>
      </c>
      <c r="B1830" s="9" t="s">
        <v>419</v>
      </c>
      <c r="C1830" s="10">
        <v>4.3312929263585991</v>
      </c>
      <c r="D1830" s="10">
        <v>0.44829945269741994</v>
      </c>
    </row>
    <row r="1831" spans="1:4" x14ac:dyDescent="0.25">
      <c r="A1831" s="8" t="s">
        <v>750</v>
      </c>
      <c r="B1831" s="9" t="s">
        <v>419</v>
      </c>
      <c r="C1831" s="10">
        <v>4.2275434191687591</v>
      </c>
      <c r="D1831" s="10">
        <v>0.46750390930414393</v>
      </c>
    </row>
    <row r="1832" spans="1:4" x14ac:dyDescent="0.25">
      <c r="A1832" s="8" t="s">
        <v>750</v>
      </c>
      <c r="B1832" s="9" t="s">
        <v>420</v>
      </c>
      <c r="C1832" s="10">
        <v>4.0449442865146388</v>
      </c>
      <c r="D1832" s="10">
        <v>0.33087372947615329</v>
      </c>
    </row>
    <row r="1833" spans="1:4" x14ac:dyDescent="0.25">
      <c r="A1833" s="8" t="s">
        <v>750</v>
      </c>
      <c r="B1833" s="9" t="s">
        <v>420</v>
      </c>
      <c r="C1833" s="10">
        <v>4.1154939514037308</v>
      </c>
      <c r="D1833" s="10">
        <v>0.30082095387021113</v>
      </c>
    </row>
    <row r="1834" spans="1:4" x14ac:dyDescent="0.25">
      <c r="A1834" s="8" t="s">
        <v>750</v>
      </c>
      <c r="B1834" s="9" t="s">
        <v>420</v>
      </c>
      <c r="C1834" s="10">
        <v>4.0905940696781684</v>
      </c>
      <c r="D1834" s="10">
        <v>0.32515637216575455</v>
      </c>
    </row>
    <row r="1835" spans="1:4" x14ac:dyDescent="0.25">
      <c r="A1835" s="8" t="s">
        <v>750</v>
      </c>
      <c r="B1835" s="9" t="s">
        <v>421</v>
      </c>
      <c r="C1835" s="10">
        <v>2.7231755649160663</v>
      </c>
      <c r="D1835" s="10">
        <v>0.81391712275215022</v>
      </c>
    </row>
    <row r="1836" spans="1:4" x14ac:dyDescent="0.25">
      <c r="A1836" s="8" t="s">
        <v>750</v>
      </c>
      <c r="B1836" s="9" t="s">
        <v>421</v>
      </c>
      <c r="C1836" s="10">
        <v>2.8227750918183139</v>
      </c>
      <c r="D1836" s="10">
        <v>0.80556098514464425</v>
      </c>
    </row>
    <row r="1837" spans="1:4" x14ac:dyDescent="0.25">
      <c r="A1837" s="8" t="s">
        <v>750</v>
      </c>
      <c r="B1837" s="9" t="s">
        <v>421</v>
      </c>
      <c r="C1837" s="10">
        <v>2.7792002987985804</v>
      </c>
      <c r="D1837" s="10">
        <v>0.77550820953870225</v>
      </c>
    </row>
    <row r="1838" spans="1:4" x14ac:dyDescent="0.25">
      <c r="A1838" s="8" t="s">
        <v>750</v>
      </c>
      <c r="B1838" s="9" t="s">
        <v>422</v>
      </c>
      <c r="C1838" s="10">
        <v>2.7688253480795963</v>
      </c>
      <c r="D1838" s="10">
        <v>0.71701524628616109</v>
      </c>
    </row>
    <row r="1839" spans="1:4" x14ac:dyDescent="0.25">
      <c r="A1839" s="8" t="s">
        <v>750</v>
      </c>
      <c r="B1839" s="9" t="s">
        <v>422</v>
      </c>
      <c r="C1839" s="10">
        <v>2.8165501213869231</v>
      </c>
      <c r="D1839" s="10">
        <v>0.75498436278342462</v>
      </c>
    </row>
    <row r="1840" spans="1:4" x14ac:dyDescent="0.25">
      <c r="A1840" s="8" t="s">
        <v>750</v>
      </c>
      <c r="B1840" s="9" t="s">
        <v>422</v>
      </c>
      <c r="C1840" s="10">
        <v>2.8455999834000787</v>
      </c>
      <c r="D1840" s="10">
        <v>0.67376856919468342</v>
      </c>
    </row>
    <row r="1841" spans="1:4" x14ac:dyDescent="0.25">
      <c r="A1841" s="8" t="s">
        <v>750</v>
      </c>
      <c r="B1841" s="9" t="s">
        <v>423</v>
      </c>
      <c r="C1841" s="10">
        <v>2.6576058763720871</v>
      </c>
      <c r="D1841" s="10">
        <v>0.78738272087568428</v>
      </c>
    </row>
    <row r="1842" spans="1:4" x14ac:dyDescent="0.25">
      <c r="A1842" s="8" t="s">
        <v>750</v>
      </c>
      <c r="B1842" s="9" t="s">
        <v>423</v>
      </c>
      <c r="C1842" s="10">
        <v>2.7252505550598634</v>
      </c>
      <c r="D1842" s="10">
        <v>0.82535183737294771</v>
      </c>
    </row>
    <row r="1843" spans="1:4" x14ac:dyDescent="0.25">
      <c r="A1843" s="8" t="s">
        <v>750</v>
      </c>
      <c r="B1843" s="9" t="s">
        <v>423</v>
      </c>
      <c r="C1843" s="10">
        <v>2.6418359512792313</v>
      </c>
      <c r="D1843" s="10">
        <v>0.77624120406567632</v>
      </c>
    </row>
    <row r="1844" spans="1:4" x14ac:dyDescent="0.25">
      <c r="A1844" s="8" t="s">
        <v>750</v>
      </c>
      <c r="B1844" s="9" t="s">
        <v>424</v>
      </c>
      <c r="C1844" s="10">
        <v>3.916294897599236</v>
      </c>
      <c r="D1844" s="10">
        <v>0.62861610633307285</v>
      </c>
    </row>
    <row r="1845" spans="1:4" x14ac:dyDescent="0.25">
      <c r="A1845" s="8" t="s">
        <v>750</v>
      </c>
      <c r="B1845" s="9" t="s">
        <v>424</v>
      </c>
      <c r="C1845" s="10">
        <v>3.9391197891810008</v>
      </c>
      <c r="D1845" s="10">
        <v>0.6629202501954653</v>
      </c>
    </row>
    <row r="1846" spans="1:4" x14ac:dyDescent="0.25">
      <c r="A1846" s="8" t="s">
        <v>750</v>
      </c>
      <c r="B1846" s="9" t="s">
        <v>424</v>
      </c>
      <c r="C1846" s="10">
        <v>3.8810200651546904</v>
      </c>
      <c r="D1846" s="10">
        <v>0.67303557466770925</v>
      </c>
    </row>
    <row r="1847" spans="1:4" x14ac:dyDescent="0.25">
      <c r="A1847" s="8" t="s">
        <v>750</v>
      </c>
      <c r="B1847" s="9" t="s">
        <v>425</v>
      </c>
      <c r="C1847" s="10">
        <v>4.4039175813914886</v>
      </c>
      <c r="D1847" s="10">
        <v>0.71422986708365921</v>
      </c>
    </row>
    <row r="1848" spans="1:4" x14ac:dyDescent="0.25">
      <c r="A1848" s="8" t="s">
        <v>750</v>
      </c>
      <c r="B1848" s="9" t="s">
        <v>425</v>
      </c>
      <c r="C1848" s="10">
        <v>4.4308924532608467</v>
      </c>
      <c r="D1848" s="10">
        <v>0.72419859265050823</v>
      </c>
    </row>
    <row r="1849" spans="1:4" x14ac:dyDescent="0.25">
      <c r="A1849" s="8" t="s">
        <v>750</v>
      </c>
      <c r="B1849" s="9" t="s">
        <v>425</v>
      </c>
      <c r="C1849" s="10">
        <v>4.4744672462805806</v>
      </c>
      <c r="D1849" s="10">
        <v>0.69751759186864748</v>
      </c>
    </row>
    <row r="1850" spans="1:4" x14ac:dyDescent="0.25">
      <c r="A1850" s="8" t="s">
        <v>750</v>
      </c>
      <c r="B1850" s="9" t="s">
        <v>426</v>
      </c>
      <c r="C1850" s="10">
        <v>4.0739941485277935</v>
      </c>
      <c r="D1850" s="10">
        <v>0.69311962470680233</v>
      </c>
    </row>
    <row r="1851" spans="1:4" x14ac:dyDescent="0.25">
      <c r="A1851" s="8" t="s">
        <v>750</v>
      </c>
      <c r="B1851" s="9" t="s">
        <v>426</v>
      </c>
      <c r="C1851" s="10">
        <v>4.1320938725541048</v>
      </c>
      <c r="D1851" s="10">
        <v>0.70147576231430819</v>
      </c>
    </row>
    <row r="1852" spans="1:4" x14ac:dyDescent="0.25">
      <c r="A1852" s="8" t="s">
        <v>750</v>
      </c>
      <c r="B1852" s="9" t="s">
        <v>426</v>
      </c>
      <c r="C1852" s="10">
        <v>4.0905940696781684</v>
      </c>
      <c r="D1852" s="10">
        <v>0.70865910867865523</v>
      </c>
    </row>
    <row r="1853" spans="1:4" x14ac:dyDescent="0.25">
      <c r="A1853" s="8" t="s">
        <v>750</v>
      </c>
      <c r="B1853" s="9" t="s">
        <v>427</v>
      </c>
      <c r="C1853" s="10">
        <v>0.63366049011267189</v>
      </c>
      <c r="D1853" s="10">
        <v>0.13926896012509776</v>
      </c>
    </row>
    <row r="1854" spans="1:4" x14ac:dyDescent="0.25">
      <c r="A1854" s="8" t="s">
        <v>750</v>
      </c>
      <c r="B1854" s="9" t="s">
        <v>427</v>
      </c>
      <c r="C1854" s="10">
        <v>0.63366049011267189</v>
      </c>
      <c r="D1854" s="10">
        <v>0.13926896012509776</v>
      </c>
    </row>
    <row r="1855" spans="1:4" x14ac:dyDescent="0.25">
      <c r="A1855" s="8" t="s">
        <v>750</v>
      </c>
      <c r="B1855" s="9" t="s">
        <v>427</v>
      </c>
      <c r="C1855" s="10">
        <v>0.63366049011267189</v>
      </c>
      <c r="D1855" s="10">
        <v>0.13926896012509776</v>
      </c>
    </row>
    <row r="1856" spans="1:4" x14ac:dyDescent="0.25">
      <c r="A1856" s="8" t="s">
        <v>750</v>
      </c>
      <c r="B1856" s="9" t="s">
        <v>428</v>
      </c>
      <c r="C1856" s="10">
        <v>6.3336584151225273</v>
      </c>
      <c r="D1856" s="10">
        <v>0.45299061767005477</v>
      </c>
    </row>
    <row r="1857" spans="1:4" x14ac:dyDescent="0.25">
      <c r="A1857" s="8" t="s">
        <v>750</v>
      </c>
      <c r="B1857" s="9" t="s">
        <v>428</v>
      </c>
      <c r="C1857" s="10">
        <v>6.5017326167700702</v>
      </c>
      <c r="D1857" s="10">
        <v>0.50283424550430034</v>
      </c>
    </row>
    <row r="1858" spans="1:4" x14ac:dyDescent="0.25">
      <c r="A1858" s="8" t="s">
        <v>750</v>
      </c>
      <c r="B1858" s="9" t="s">
        <v>428</v>
      </c>
      <c r="C1858" s="10">
        <v>6.5307824787832258</v>
      </c>
      <c r="D1858" s="10">
        <v>0.54476153244722447</v>
      </c>
    </row>
    <row r="1859" spans="1:4" x14ac:dyDescent="0.25">
      <c r="A1859" s="8" t="s">
        <v>750</v>
      </c>
      <c r="B1859" s="9" t="s">
        <v>429</v>
      </c>
      <c r="C1859" s="10">
        <v>6.1801091444815635</v>
      </c>
      <c r="D1859" s="10">
        <v>0.57554730258014075</v>
      </c>
    </row>
    <row r="1860" spans="1:4" x14ac:dyDescent="0.25">
      <c r="A1860" s="8" t="s">
        <v>750</v>
      </c>
      <c r="B1860" s="9" t="s">
        <v>429</v>
      </c>
      <c r="C1860" s="10">
        <v>6.3336584151225273</v>
      </c>
      <c r="D1860" s="10">
        <v>0.57364151681000786</v>
      </c>
    </row>
    <row r="1861" spans="1:4" x14ac:dyDescent="0.25">
      <c r="A1861" s="8" t="s">
        <v>750</v>
      </c>
      <c r="B1861" s="9" t="s">
        <v>429</v>
      </c>
      <c r="C1861" s="10">
        <v>6.2714087108086236</v>
      </c>
      <c r="D1861" s="10">
        <v>0.53318021892103218</v>
      </c>
    </row>
    <row r="1862" spans="1:4" x14ac:dyDescent="0.25">
      <c r="A1862" s="8" t="s">
        <v>750</v>
      </c>
      <c r="B1862" s="9" t="s">
        <v>200</v>
      </c>
      <c r="C1862" s="10">
        <v>6.144834312037017</v>
      </c>
      <c r="D1862" s="10">
        <v>25.288311180609856</v>
      </c>
    </row>
    <row r="1863" spans="1:4" x14ac:dyDescent="0.25">
      <c r="A1863" s="8" t="s">
        <v>750</v>
      </c>
      <c r="B1863" s="9" t="s">
        <v>200</v>
      </c>
      <c r="C1863" s="10">
        <v>6.198784055775735</v>
      </c>
      <c r="D1863" s="10">
        <v>25.933346364347152</v>
      </c>
    </row>
    <row r="1864" spans="1:4" x14ac:dyDescent="0.25">
      <c r="A1864" s="8" t="s">
        <v>750</v>
      </c>
      <c r="B1864" s="9" t="s">
        <v>200</v>
      </c>
      <c r="C1864" s="10">
        <v>6.1074844894486748</v>
      </c>
      <c r="D1864" s="10">
        <v>26.211884284597346</v>
      </c>
    </row>
    <row r="1865" spans="1:4" x14ac:dyDescent="0.25">
      <c r="A1865" s="8" t="s">
        <v>750</v>
      </c>
      <c r="B1865" s="9" t="s">
        <v>1</v>
      </c>
      <c r="C1865" s="10">
        <v>0.85547693648455159</v>
      </c>
      <c r="D1865" s="10">
        <v>0.13926896012509776</v>
      </c>
    </row>
    <row r="1866" spans="1:4" x14ac:dyDescent="0.25">
      <c r="A1866" s="8" t="s">
        <v>750</v>
      </c>
      <c r="B1866" s="9" t="s">
        <v>1</v>
      </c>
      <c r="C1866" s="10">
        <v>0.86647438424667478</v>
      </c>
      <c r="D1866" s="10">
        <v>0.13926896012509776</v>
      </c>
    </row>
    <row r="1867" spans="1:4" x14ac:dyDescent="0.25">
      <c r="A1867" s="8" t="s">
        <v>750</v>
      </c>
      <c r="B1867" s="9" t="s">
        <v>1</v>
      </c>
      <c r="C1867" s="10">
        <v>0.85153445521133764</v>
      </c>
      <c r="D1867" s="10">
        <v>0.13926896012509776</v>
      </c>
    </row>
    <row r="1868" spans="1:4" x14ac:dyDescent="0.25">
      <c r="A1868" s="8" t="s">
        <v>750</v>
      </c>
      <c r="B1868" s="9" t="s">
        <v>430</v>
      </c>
      <c r="C1868" s="10">
        <v>72.967816902869714</v>
      </c>
      <c r="D1868" s="10">
        <v>10.146110242376858</v>
      </c>
    </row>
    <row r="1869" spans="1:4" x14ac:dyDescent="0.25">
      <c r="A1869" s="8" t="s">
        <v>750</v>
      </c>
      <c r="B1869" s="9" t="s">
        <v>430</v>
      </c>
      <c r="C1869" s="10">
        <v>75.976552611375098</v>
      </c>
      <c r="D1869" s="10">
        <v>10.363076622361222</v>
      </c>
    </row>
    <row r="1870" spans="1:4" x14ac:dyDescent="0.25">
      <c r="A1870" s="8" t="s">
        <v>750</v>
      </c>
      <c r="B1870" s="9" t="s">
        <v>430</v>
      </c>
      <c r="C1870" s="10">
        <v>72.552818874110358</v>
      </c>
      <c r="D1870" s="10">
        <v>10.020035183737296</v>
      </c>
    </row>
    <row r="1871" spans="1:4" x14ac:dyDescent="0.25">
      <c r="A1871" s="8" t="s">
        <v>750</v>
      </c>
      <c r="B1871" s="9" t="s">
        <v>431</v>
      </c>
      <c r="C1871" s="10">
        <v>60.206627518519298</v>
      </c>
      <c r="D1871" s="10">
        <v>9.1345777951524649</v>
      </c>
    </row>
    <row r="1872" spans="1:4" x14ac:dyDescent="0.25">
      <c r="A1872" s="8" t="s">
        <v>750</v>
      </c>
      <c r="B1872" s="9" t="s">
        <v>431</v>
      </c>
      <c r="C1872" s="10">
        <v>59.646380179694148</v>
      </c>
      <c r="D1872" s="10">
        <v>8.9571931196247085</v>
      </c>
    </row>
    <row r="1873" spans="1:4" x14ac:dyDescent="0.25">
      <c r="A1873" s="8" t="s">
        <v>750</v>
      </c>
      <c r="B1873" s="9" t="s">
        <v>431</v>
      </c>
      <c r="C1873" s="10">
        <v>61.285622393293636</v>
      </c>
      <c r="D1873" s="10">
        <v>9.152169663799846</v>
      </c>
    </row>
    <row r="1874" spans="1:4" x14ac:dyDescent="0.25">
      <c r="A1874" s="8" t="s">
        <v>750</v>
      </c>
      <c r="B1874" s="9" t="s">
        <v>432</v>
      </c>
      <c r="C1874" s="10">
        <v>70.74757744900711</v>
      </c>
      <c r="D1874" s="10">
        <v>10.480355746677093</v>
      </c>
    </row>
    <row r="1875" spans="1:4" x14ac:dyDescent="0.25">
      <c r="A1875" s="8" t="s">
        <v>750</v>
      </c>
      <c r="B1875" s="9" t="s">
        <v>432</v>
      </c>
      <c r="C1875" s="10">
        <v>68.610337600896401</v>
      </c>
      <c r="D1875" s="10">
        <v>10.440774042220486</v>
      </c>
    </row>
    <row r="1876" spans="1:4" x14ac:dyDescent="0.25">
      <c r="A1876" s="8" t="s">
        <v>750</v>
      </c>
      <c r="B1876" s="9" t="s">
        <v>432</v>
      </c>
      <c r="C1876" s="10">
        <v>69.48183346129106</v>
      </c>
      <c r="D1876" s="10">
        <v>10.19155590304926</v>
      </c>
    </row>
    <row r="1877" spans="1:4" x14ac:dyDescent="0.25">
      <c r="A1877" s="8" t="s">
        <v>750</v>
      </c>
      <c r="B1877" s="9" t="s">
        <v>433</v>
      </c>
      <c r="C1877" s="10">
        <v>6.7652563650322657</v>
      </c>
      <c r="D1877" s="10">
        <v>0.52892885066458173</v>
      </c>
    </row>
    <row r="1878" spans="1:4" x14ac:dyDescent="0.25">
      <c r="A1878" s="8" t="s">
        <v>750</v>
      </c>
      <c r="B1878" s="9" t="s">
        <v>433</v>
      </c>
      <c r="C1878" s="10">
        <v>6.7258315523001269</v>
      </c>
      <c r="D1878" s="10">
        <v>0.53464620797498053</v>
      </c>
    </row>
    <row r="1879" spans="1:4" x14ac:dyDescent="0.25">
      <c r="A1879" s="8" t="s">
        <v>750</v>
      </c>
      <c r="B1879" s="9" t="s">
        <v>433</v>
      </c>
      <c r="C1879" s="10">
        <v>6.5432324196460065</v>
      </c>
      <c r="D1879" s="10">
        <v>0.51910672400312752</v>
      </c>
    </row>
    <row r="1880" spans="1:4" x14ac:dyDescent="0.25">
      <c r="A1880" s="8" t="s">
        <v>750</v>
      </c>
      <c r="B1880" s="9" t="s">
        <v>434</v>
      </c>
      <c r="C1880" s="10">
        <v>6.8669308820783099</v>
      </c>
      <c r="D1880" s="10">
        <v>0.64562157935887421</v>
      </c>
    </row>
    <row r="1881" spans="1:4" x14ac:dyDescent="0.25">
      <c r="A1881" s="8" t="s">
        <v>750</v>
      </c>
      <c r="B1881" s="9" t="s">
        <v>434</v>
      </c>
      <c r="C1881" s="10">
        <v>6.8171311186271861</v>
      </c>
      <c r="D1881" s="10">
        <v>0.6542709147771697</v>
      </c>
    </row>
    <row r="1882" spans="1:4" x14ac:dyDescent="0.25">
      <c r="A1882" s="8" t="s">
        <v>750</v>
      </c>
      <c r="B1882" s="9" t="s">
        <v>434</v>
      </c>
      <c r="C1882" s="10">
        <v>7.0308551034382587</v>
      </c>
      <c r="D1882" s="10">
        <v>0.62392494136043786</v>
      </c>
    </row>
    <row r="1883" spans="1:4" x14ac:dyDescent="0.25">
      <c r="A1883" s="8" t="s">
        <v>750</v>
      </c>
      <c r="B1883" s="9" t="s">
        <v>435</v>
      </c>
      <c r="C1883" s="10">
        <v>7.0059552217126972</v>
      </c>
      <c r="D1883" s="10">
        <v>0.54182955433932767</v>
      </c>
    </row>
    <row r="1884" spans="1:4" x14ac:dyDescent="0.25">
      <c r="A1884" s="8" t="s">
        <v>750</v>
      </c>
      <c r="B1884" s="9" t="s">
        <v>435</v>
      </c>
      <c r="C1884" s="10">
        <v>7.1947793247982066</v>
      </c>
      <c r="D1884" s="10">
        <v>0.51910672400312752</v>
      </c>
    </row>
    <row r="1885" spans="1:4" x14ac:dyDescent="0.25">
      <c r="A1885" s="8" t="s">
        <v>750</v>
      </c>
      <c r="B1885" s="9" t="s">
        <v>435</v>
      </c>
      <c r="C1885" s="10">
        <v>7.2508040586807221</v>
      </c>
      <c r="D1885" s="10">
        <v>0.53435301016419079</v>
      </c>
    </row>
    <row r="1886" spans="1:4" x14ac:dyDescent="0.25">
      <c r="A1886" s="8" t="s">
        <v>750</v>
      </c>
      <c r="B1886" s="9" t="s">
        <v>436</v>
      </c>
      <c r="C1886" s="10">
        <v>7.495652895648746</v>
      </c>
      <c r="D1886" s="10">
        <v>0.68168491008600474</v>
      </c>
    </row>
    <row r="1887" spans="1:4" x14ac:dyDescent="0.25">
      <c r="A1887" s="8" t="s">
        <v>750</v>
      </c>
      <c r="B1887" s="9" t="s">
        <v>436</v>
      </c>
      <c r="C1887" s="10">
        <v>7.3524785757267663</v>
      </c>
      <c r="D1887" s="10">
        <v>0.68139171227521511</v>
      </c>
    </row>
    <row r="1888" spans="1:4" x14ac:dyDescent="0.25">
      <c r="A1888" s="8" t="s">
        <v>750</v>
      </c>
      <c r="B1888" s="9" t="s">
        <v>436</v>
      </c>
      <c r="C1888" s="10">
        <v>7.522627767518105</v>
      </c>
      <c r="D1888" s="10">
        <v>0.68637607505863962</v>
      </c>
    </row>
    <row r="1889" spans="1:4" x14ac:dyDescent="0.25">
      <c r="A1889" s="8" t="s">
        <v>750</v>
      </c>
      <c r="B1889" s="9" t="s">
        <v>437</v>
      </c>
      <c r="C1889" s="10">
        <v>8.3899736476251743</v>
      </c>
      <c r="D1889" s="10">
        <v>0.80218921032056301</v>
      </c>
    </row>
    <row r="1890" spans="1:4" x14ac:dyDescent="0.25">
      <c r="A1890" s="8" t="s">
        <v>750</v>
      </c>
      <c r="B1890" s="9" t="s">
        <v>437</v>
      </c>
      <c r="C1890" s="10">
        <v>8.690847218475712</v>
      </c>
      <c r="D1890" s="10">
        <v>0.86068217357310406</v>
      </c>
    </row>
    <row r="1891" spans="1:4" x14ac:dyDescent="0.25">
      <c r="A1891" s="8" t="s">
        <v>750</v>
      </c>
      <c r="B1891" s="9" t="s">
        <v>437</v>
      </c>
      <c r="C1891" s="10">
        <v>8.5435229182661381</v>
      </c>
      <c r="D1891" s="10">
        <v>0.80629397967161864</v>
      </c>
    </row>
    <row r="1892" spans="1:4" x14ac:dyDescent="0.25">
      <c r="A1892" s="8" t="s">
        <v>750</v>
      </c>
      <c r="B1892" s="9" t="s">
        <v>438</v>
      </c>
      <c r="C1892" s="10">
        <v>8.6306725043056041</v>
      </c>
      <c r="D1892" s="10">
        <v>0.97063135261923406</v>
      </c>
    </row>
    <row r="1893" spans="1:4" x14ac:dyDescent="0.25">
      <c r="A1893" s="8" t="s">
        <v>750</v>
      </c>
      <c r="B1893" s="9" t="s">
        <v>438</v>
      </c>
      <c r="C1893" s="10">
        <v>8.8111966468159277</v>
      </c>
      <c r="D1893" s="10">
        <v>0.88926896012509793</v>
      </c>
    </row>
    <row r="1894" spans="1:4" x14ac:dyDescent="0.25">
      <c r="A1894" s="8" t="s">
        <v>750</v>
      </c>
      <c r="B1894" s="9" t="s">
        <v>438</v>
      </c>
      <c r="C1894" s="10">
        <v>8.8734463511298323</v>
      </c>
      <c r="D1894" s="10">
        <v>0.97854769351055526</v>
      </c>
    </row>
    <row r="1895" spans="1:4" x14ac:dyDescent="0.25">
      <c r="A1895" s="8" t="s">
        <v>750</v>
      </c>
      <c r="B1895" s="9" t="s">
        <v>439</v>
      </c>
      <c r="C1895" s="10">
        <v>18.01377793455481</v>
      </c>
      <c r="D1895" s="10">
        <v>1.7753127443315093</v>
      </c>
    </row>
    <row r="1896" spans="1:4" x14ac:dyDescent="0.25">
      <c r="A1896" s="8" t="s">
        <v>750</v>
      </c>
      <c r="B1896" s="9" t="s">
        <v>439</v>
      </c>
      <c r="C1896" s="10">
        <v>17.99925300354823</v>
      </c>
      <c r="D1896" s="10">
        <v>1.7591868647380768</v>
      </c>
    </row>
    <row r="1897" spans="1:4" x14ac:dyDescent="0.25">
      <c r="A1897" s="8" t="s">
        <v>750</v>
      </c>
      <c r="B1897" s="9" t="s">
        <v>439</v>
      </c>
      <c r="C1897" s="10">
        <v>17.422405743572718</v>
      </c>
      <c r="D1897" s="10">
        <v>1.7210711493354185</v>
      </c>
    </row>
    <row r="1898" spans="1:4" x14ac:dyDescent="0.25">
      <c r="A1898" s="8" t="s">
        <v>750</v>
      </c>
      <c r="B1898" s="9" t="s">
        <v>440</v>
      </c>
      <c r="C1898" s="10">
        <v>14.973917373892473</v>
      </c>
      <c r="D1898" s="10">
        <v>1.7723807662236126</v>
      </c>
    </row>
    <row r="1899" spans="1:4" x14ac:dyDescent="0.25">
      <c r="A1899" s="8" t="s">
        <v>750</v>
      </c>
      <c r="B1899" s="9" t="s">
        <v>440</v>
      </c>
      <c r="C1899" s="10">
        <v>15.115016703670657</v>
      </c>
      <c r="D1899" s="10">
        <v>1.833952306489445</v>
      </c>
    </row>
    <row r="1900" spans="1:4" x14ac:dyDescent="0.25">
      <c r="A1900" s="8" t="s">
        <v>750</v>
      </c>
      <c r="B1900" s="9" t="s">
        <v>440</v>
      </c>
      <c r="C1900" s="10">
        <v>14.839043014545679</v>
      </c>
      <c r="D1900" s="10">
        <v>1.7782447224394062</v>
      </c>
    </row>
    <row r="1901" spans="1:4" x14ac:dyDescent="0.25">
      <c r="A1901" s="8" t="s">
        <v>750</v>
      </c>
      <c r="B1901" s="9" t="s">
        <v>441</v>
      </c>
      <c r="C1901" s="10">
        <v>13.019276658435873</v>
      </c>
      <c r="D1901" s="10">
        <v>1.7474589523064896</v>
      </c>
    </row>
    <row r="1902" spans="1:4" x14ac:dyDescent="0.25">
      <c r="A1902" s="8" t="s">
        <v>750</v>
      </c>
      <c r="B1902" s="9" t="s">
        <v>441</v>
      </c>
      <c r="C1902" s="10">
        <v>13.459174568920798</v>
      </c>
      <c r="D1902" s="10">
        <v>1.7973025801407352</v>
      </c>
    </row>
    <row r="1903" spans="1:4" x14ac:dyDescent="0.25">
      <c r="A1903" s="8" t="s">
        <v>750</v>
      </c>
      <c r="B1903" s="9" t="s">
        <v>441</v>
      </c>
      <c r="C1903" s="10">
        <v>13.34090013072438</v>
      </c>
      <c r="D1903" s="10">
        <v>1.7064112587959344</v>
      </c>
    </row>
    <row r="1904" spans="1:4" x14ac:dyDescent="0.25">
      <c r="A1904" s="8" t="s">
        <v>750</v>
      </c>
      <c r="B1904" s="9" t="s">
        <v>442</v>
      </c>
      <c r="C1904" s="10">
        <v>36.178241653352146</v>
      </c>
      <c r="D1904" s="10">
        <v>2.0905003909304147</v>
      </c>
    </row>
    <row r="1905" spans="1:4" x14ac:dyDescent="0.25">
      <c r="A1905" s="8" t="s">
        <v>750</v>
      </c>
      <c r="B1905" s="9" t="s">
        <v>442</v>
      </c>
      <c r="C1905" s="10">
        <v>35.306745792957479</v>
      </c>
      <c r="D1905" s="10">
        <v>2.1183541829554344</v>
      </c>
    </row>
    <row r="1906" spans="1:4" x14ac:dyDescent="0.25">
      <c r="A1906" s="8" t="s">
        <v>750</v>
      </c>
      <c r="B1906" s="9" t="s">
        <v>442</v>
      </c>
      <c r="C1906" s="10">
        <v>36.198991554790112</v>
      </c>
      <c r="D1906" s="10">
        <v>2.1550039093041442</v>
      </c>
    </row>
    <row r="1907" spans="1:4" x14ac:dyDescent="0.25">
      <c r="A1907" s="8" t="s">
        <v>750</v>
      </c>
      <c r="B1907" s="9" t="s">
        <v>443</v>
      </c>
      <c r="C1907" s="10">
        <v>29.164774967318902</v>
      </c>
      <c r="D1907" s="10">
        <v>2.3968921032056296</v>
      </c>
    </row>
    <row r="1908" spans="1:4" x14ac:dyDescent="0.25">
      <c r="A1908" s="8" t="s">
        <v>750</v>
      </c>
      <c r="B1908" s="9" t="s">
        <v>443</v>
      </c>
      <c r="C1908" s="10">
        <v>30.160770236341378</v>
      </c>
      <c r="D1908" s="10">
        <v>2.4320758405003913</v>
      </c>
    </row>
    <row r="1909" spans="1:4" x14ac:dyDescent="0.25">
      <c r="A1909" s="8" t="s">
        <v>750</v>
      </c>
      <c r="B1909" s="9" t="s">
        <v>443</v>
      </c>
      <c r="C1909" s="10">
        <v>29.642022700392175</v>
      </c>
      <c r="D1909" s="10">
        <v>2.3836982017200943</v>
      </c>
    </row>
    <row r="1910" spans="1:4" x14ac:dyDescent="0.25">
      <c r="A1910" s="8" t="s">
        <v>750</v>
      </c>
      <c r="B1910" s="9" t="s">
        <v>444</v>
      </c>
      <c r="C1910" s="10">
        <v>28.002780486792687</v>
      </c>
      <c r="D1910" s="10">
        <v>2.5097732603596561</v>
      </c>
    </row>
    <row r="1911" spans="1:4" x14ac:dyDescent="0.25">
      <c r="A1911" s="8" t="s">
        <v>750</v>
      </c>
      <c r="B1911" s="9" t="s">
        <v>444</v>
      </c>
      <c r="C1911" s="10">
        <v>28.023530388230654</v>
      </c>
      <c r="D1911" s="10">
        <v>2.4482017200938238</v>
      </c>
    </row>
    <row r="1912" spans="1:4" x14ac:dyDescent="0.25">
      <c r="A1912" s="8" t="s">
        <v>750</v>
      </c>
      <c r="B1912" s="9" t="s">
        <v>444</v>
      </c>
      <c r="C1912" s="10">
        <v>28.168779698296429</v>
      </c>
      <c r="D1912" s="10">
        <v>2.4701915559030496</v>
      </c>
    </row>
    <row r="1913" spans="1:4" x14ac:dyDescent="0.25">
      <c r="A1913" s="8" t="s">
        <v>750</v>
      </c>
      <c r="B1913" s="9" t="s">
        <v>445</v>
      </c>
      <c r="C1913" s="10">
        <v>22.006058971219886</v>
      </c>
      <c r="D1913" s="10">
        <v>2.6666340891321347</v>
      </c>
    </row>
    <row r="1914" spans="1:4" x14ac:dyDescent="0.25">
      <c r="A1914" s="8" t="s">
        <v>750</v>
      </c>
      <c r="B1914" s="9" t="s">
        <v>445</v>
      </c>
      <c r="C1914" s="10">
        <v>21.528811238146616</v>
      </c>
      <c r="D1914" s="10">
        <v>2.6123924941360439</v>
      </c>
    </row>
    <row r="1915" spans="1:4" x14ac:dyDescent="0.25">
      <c r="A1915" s="8" t="s">
        <v>750</v>
      </c>
      <c r="B1915" s="9" t="s">
        <v>445</v>
      </c>
      <c r="C1915" s="10">
        <v>21.159462992550782</v>
      </c>
      <c r="D1915" s="10">
        <v>2.7106137607505869</v>
      </c>
    </row>
    <row r="1916" spans="1:4" x14ac:dyDescent="0.25">
      <c r="A1916" s="8" t="s">
        <v>750</v>
      </c>
      <c r="B1916" s="9" t="s">
        <v>446</v>
      </c>
      <c r="C1916" s="10">
        <v>23.935799804950925</v>
      </c>
      <c r="D1916" s="10">
        <v>2.8000390930414389</v>
      </c>
    </row>
    <row r="1917" spans="1:4" x14ac:dyDescent="0.25">
      <c r="A1917" s="8" t="s">
        <v>750</v>
      </c>
      <c r="B1917" s="9" t="s">
        <v>446</v>
      </c>
      <c r="C1917" s="10">
        <v>24.413047538024191</v>
      </c>
      <c r="D1917" s="10">
        <v>2.9349100860046913</v>
      </c>
    </row>
    <row r="1918" spans="1:4" x14ac:dyDescent="0.25">
      <c r="A1918" s="8" t="s">
        <v>750</v>
      </c>
      <c r="B1918" s="9" t="s">
        <v>446</v>
      </c>
      <c r="C1918" s="10">
        <v>24.994044778287304</v>
      </c>
      <c r="D1918" s="10">
        <v>2.7897771696638003</v>
      </c>
    </row>
    <row r="1919" spans="1:4" x14ac:dyDescent="0.25">
      <c r="A1919" s="8" t="s">
        <v>750</v>
      </c>
      <c r="B1919" s="9" t="s">
        <v>447</v>
      </c>
      <c r="C1919" s="10">
        <v>23.915049903512958</v>
      </c>
      <c r="D1919" s="10">
        <v>3.028733385457389</v>
      </c>
    </row>
    <row r="1920" spans="1:4" x14ac:dyDescent="0.25">
      <c r="A1920" s="8" t="s">
        <v>750</v>
      </c>
      <c r="B1920" s="9" t="s">
        <v>447</v>
      </c>
      <c r="C1920" s="10">
        <v>23.769800593447179</v>
      </c>
      <c r="D1920" s="10">
        <v>3.118158717748241</v>
      </c>
    </row>
    <row r="1921" spans="1:4" x14ac:dyDescent="0.25">
      <c r="A1921" s="8" t="s">
        <v>750</v>
      </c>
      <c r="B1921" s="9" t="s">
        <v>447</v>
      </c>
      <c r="C1921" s="10">
        <v>24.413047538024191</v>
      </c>
      <c r="D1921" s="10">
        <v>3.0712470680218931</v>
      </c>
    </row>
    <row r="1922" spans="1:4" x14ac:dyDescent="0.25">
      <c r="A1922" s="8" t="s">
        <v>750</v>
      </c>
      <c r="B1922" s="9" t="s">
        <v>448</v>
      </c>
      <c r="C1922" s="10">
        <v>9.0747203950781241</v>
      </c>
      <c r="D1922" s="10">
        <v>0.68593627834245507</v>
      </c>
    </row>
    <row r="1923" spans="1:4" x14ac:dyDescent="0.25">
      <c r="A1923" s="8" t="s">
        <v>750</v>
      </c>
      <c r="B1923" s="9" t="s">
        <v>448</v>
      </c>
      <c r="C1923" s="10">
        <v>8.8775963314174255</v>
      </c>
      <c r="D1923" s="10">
        <v>0.65485731039874917</v>
      </c>
    </row>
    <row r="1924" spans="1:4" x14ac:dyDescent="0.25">
      <c r="A1924" s="8" t="s">
        <v>750</v>
      </c>
      <c r="B1924" s="9" t="s">
        <v>448</v>
      </c>
      <c r="C1924" s="10">
        <v>8.9813458386072664</v>
      </c>
      <c r="D1924" s="10">
        <v>0.62920250195465222</v>
      </c>
    </row>
    <row r="1925" spans="1:4" x14ac:dyDescent="0.25">
      <c r="A1925" s="8" t="s">
        <v>750</v>
      </c>
      <c r="B1925" s="9" t="s">
        <v>449</v>
      </c>
      <c r="C1925" s="10">
        <v>8.7219720706326633</v>
      </c>
      <c r="D1925" s="10">
        <v>0.60354769351055526</v>
      </c>
    </row>
    <row r="1926" spans="1:4" x14ac:dyDescent="0.25">
      <c r="A1926" s="8" t="s">
        <v>750</v>
      </c>
      <c r="B1926" s="9" t="s">
        <v>449</v>
      </c>
      <c r="C1926" s="10">
        <v>8.8174216172473177</v>
      </c>
      <c r="D1926" s="10">
        <v>0.56748436278342462</v>
      </c>
    </row>
    <row r="1927" spans="1:4" x14ac:dyDescent="0.25">
      <c r="A1927" s="8" t="s">
        <v>750</v>
      </c>
      <c r="B1927" s="9" t="s">
        <v>449</v>
      </c>
      <c r="C1927" s="10">
        <v>9.0249206316269994</v>
      </c>
      <c r="D1927" s="10">
        <v>0.60574667709147778</v>
      </c>
    </row>
    <row r="1928" spans="1:4" x14ac:dyDescent="0.25">
      <c r="A1928" s="8" t="s">
        <v>750</v>
      </c>
      <c r="B1928" s="9" t="s">
        <v>450</v>
      </c>
      <c r="C1928" s="10">
        <v>9.3237192123337422</v>
      </c>
      <c r="D1928" s="10">
        <v>0.65925527756059432</v>
      </c>
    </row>
    <row r="1929" spans="1:4" x14ac:dyDescent="0.25">
      <c r="A1929" s="8" t="s">
        <v>750</v>
      </c>
      <c r="B1929" s="9" t="s">
        <v>450</v>
      </c>
      <c r="C1929" s="10">
        <v>9.6059178718901084</v>
      </c>
      <c r="D1929" s="10">
        <v>0.6812451133698203</v>
      </c>
    </row>
    <row r="1930" spans="1:4" x14ac:dyDescent="0.25">
      <c r="A1930" s="8" t="s">
        <v>750</v>
      </c>
      <c r="B1930" s="9" t="s">
        <v>450</v>
      </c>
      <c r="C1930" s="10">
        <v>9.6245927831842799</v>
      </c>
      <c r="D1930" s="10">
        <v>0.64400899139953094</v>
      </c>
    </row>
    <row r="1931" spans="1:4" x14ac:dyDescent="0.25">
      <c r="A1931" s="8" t="s">
        <v>750</v>
      </c>
      <c r="B1931" s="9" t="s">
        <v>200</v>
      </c>
      <c r="C1931" s="10">
        <v>6.2651837403772328</v>
      </c>
      <c r="D1931" s="10">
        <v>25.610828772478502</v>
      </c>
    </row>
    <row r="1932" spans="1:4" x14ac:dyDescent="0.25">
      <c r="A1932" s="8" t="s">
        <v>750</v>
      </c>
      <c r="B1932" s="9" t="s">
        <v>200</v>
      </c>
      <c r="C1932" s="10">
        <v>6.2817836615276068</v>
      </c>
      <c r="D1932" s="10">
        <v>25.449569976544179</v>
      </c>
    </row>
    <row r="1933" spans="1:4" x14ac:dyDescent="0.25">
      <c r="A1933" s="8" t="s">
        <v>750</v>
      </c>
      <c r="B1933" s="9" t="s">
        <v>200</v>
      </c>
      <c r="C1933" s="10">
        <v>6.3191334841159499</v>
      </c>
      <c r="D1933" s="10">
        <v>26.109265050820955</v>
      </c>
    </row>
    <row r="1934" spans="1:4" x14ac:dyDescent="0.25">
      <c r="A1934" s="8" t="s">
        <v>750</v>
      </c>
      <c r="B1934" s="9" t="s">
        <v>1</v>
      </c>
      <c r="C1934" s="10">
        <v>0.89884423048990503</v>
      </c>
      <c r="D1934" s="10">
        <v>0.13926896012509776</v>
      </c>
    </row>
    <row r="1935" spans="1:4" x14ac:dyDescent="0.25">
      <c r="A1935" s="8" t="s">
        <v>750</v>
      </c>
      <c r="B1935" s="9" t="s">
        <v>1</v>
      </c>
      <c r="C1935" s="10">
        <v>0.90008922457618312</v>
      </c>
      <c r="D1935" s="10">
        <v>0.13926896012509776</v>
      </c>
    </row>
    <row r="1936" spans="1:4" x14ac:dyDescent="0.25">
      <c r="A1936" s="8" t="s">
        <v>750</v>
      </c>
      <c r="B1936" s="9" t="s">
        <v>1</v>
      </c>
      <c r="C1936" s="10">
        <v>0.91025667628078766</v>
      </c>
      <c r="D1936" s="10">
        <v>0.13926896012509776</v>
      </c>
    </row>
    <row r="1937" spans="1:4" x14ac:dyDescent="0.25">
      <c r="A1937" s="8" t="s">
        <v>750</v>
      </c>
      <c r="B1937" s="9" t="s">
        <v>451</v>
      </c>
      <c r="C1937" s="10">
        <v>15.013342186624612</v>
      </c>
      <c r="D1937" s="10">
        <v>1.0215011727912431</v>
      </c>
    </row>
    <row r="1938" spans="1:4" x14ac:dyDescent="0.25">
      <c r="A1938" s="8" t="s">
        <v>750</v>
      </c>
      <c r="B1938" s="9" t="s">
        <v>451</v>
      </c>
      <c r="C1938" s="10">
        <v>14.683418753760916</v>
      </c>
      <c r="D1938" s="10">
        <v>1.0059616888193903</v>
      </c>
    </row>
    <row r="1939" spans="1:4" x14ac:dyDescent="0.25">
      <c r="A1939" s="8" t="s">
        <v>750</v>
      </c>
      <c r="B1939" s="9" t="s">
        <v>451</v>
      </c>
      <c r="C1939" s="10">
        <v>15.16481646712178</v>
      </c>
      <c r="D1939" s="10">
        <v>1.0286845191555904</v>
      </c>
    </row>
    <row r="1940" spans="1:4" x14ac:dyDescent="0.25">
      <c r="A1940" s="8" t="s">
        <v>750</v>
      </c>
      <c r="B1940" s="9" t="s">
        <v>452</v>
      </c>
      <c r="C1940" s="10">
        <v>16.806133670865062</v>
      </c>
      <c r="D1940" s="10">
        <v>1.2685203283815483</v>
      </c>
    </row>
    <row r="1941" spans="1:4" x14ac:dyDescent="0.25">
      <c r="A1941" s="8" t="s">
        <v>750</v>
      </c>
      <c r="B1941" s="9" t="s">
        <v>452</v>
      </c>
      <c r="C1941" s="10">
        <v>16.326810947647996</v>
      </c>
      <c r="D1941" s="10">
        <v>1.2724784988272089</v>
      </c>
    </row>
    <row r="1942" spans="1:4" x14ac:dyDescent="0.25">
      <c r="A1942" s="8" t="s">
        <v>750</v>
      </c>
      <c r="B1942" s="9" t="s">
        <v>452</v>
      </c>
      <c r="C1942" s="10">
        <v>16.911958168198701</v>
      </c>
      <c r="D1942" s="10">
        <v>1.2066555903049259</v>
      </c>
    </row>
    <row r="1943" spans="1:4" x14ac:dyDescent="0.25">
      <c r="A1943" s="8" t="s">
        <v>750</v>
      </c>
      <c r="B1943" s="9" t="s">
        <v>453</v>
      </c>
      <c r="C1943" s="10">
        <v>17.04683252754549</v>
      </c>
      <c r="D1943" s="10">
        <v>1.2847928068803756</v>
      </c>
    </row>
    <row r="1944" spans="1:4" x14ac:dyDescent="0.25">
      <c r="A1944" s="8" t="s">
        <v>750</v>
      </c>
      <c r="B1944" s="9" t="s">
        <v>453</v>
      </c>
      <c r="C1944" s="10">
        <v>17.138132093872553</v>
      </c>
      <c r="D1944" s="10">
        <v>1.2387607505863958</v>
      </c>
    </row>
    <row r="1945" spans="1:4" x14ac:dyDescent="0.25">
      <c r="A1945" s="8" t="s">
        <v>750</v>
      </c>
      <c r="B1945" s="9" t="s">
        <v>453</v>
      </c>
      <c r="C1945" s="10">
        <v>16.949307990787041</v>
      </c>
      <c r="D1945" s="10">
        <v>1.2811278342455046</v>
      </c>
    </row>
    <row r="1946" spans="1:4" x14ac:dyDescent="0.25">
      <c r="A1946" s="8" t="s">
        <v>750</v>
      </c>
      <c r="B1946" s="9" t="s">
        <v>454</v>
      </c>
      <c r="C1946" s="10">
        <v>4.5657668126076398</v>
      </c>
      <c r="D1946" s="10">
        <v>0.94380375293197838</v>
      </c>
    </row>
    <row r="1947" spans="1:4" x14ac:dyDescent="0.25">
      <c r="A1947" s="8" t="s">
        <v>750</v>
      </c>
      <c r="B1947" s="9" t="s">
        <v>454</v>
      </c>
      <c r="C1947" s="10">
        <v>4.5553918618886557</v>
      </c>
      <c r="D1947" s="10">
        <v>0.94057857701329173</v>
      </c>
    </row>
    <row r="1948" spans="1:4" x14ac:dyDescent="0.25">
      <c r="A1948" s="8" t="s">
        <v>750</v>
      </c>
      <c r="B1948" s="9" t="s">
        <v>454</v>
      </c>
      <c r="C1948" s="10">
        <v>4.6632913493660908</v>
      </c>
      <c r="D1948" s="10">
        <v>0.92533229085222835</v>
      </c>
    </row>
    <row r="1949" spans="1:4" x14ac:dyDescent="0.25">
      <c r="A1949" s="8" t="s">
        <v>750</v>
      </c>
      <c r="B1949" s="9" t="s">
        <v>455</v>
      </c>
      <c r="C1949" s="10">
        <v>4.7753408171311182</v>
      </c>
      <c r="D1949" s="10">
        <v>0.89513291634089143</v>
      </c>
    </row>
    <row r="1950" spans="1:4" x14ac:dyDescent="0.25">
      <c r="A1950" s="8" t="s">
        <v>750</v>
      </c>
      <c r="B1950" s="9" t="s">
        <v>455</v>
      </c>
      <c r="C1950" s="10">
        <v>4.8168406200070546</v>
      </c>
      <c r="D1950" s="10">
        <v>0.92899726348709954</v>
      </c>
    </row>
    <row r="1951" spans="1:4" x14ac:dyDescent="0.25">
      <c r="A1951" s="8" t="s">
        <v>750</v>
      </c>
      <c r="B1951" s="9" t="s">
        <v>455</v>
      </c>
      <c r="C1951" s="10">
        <v>4.7359160043989785</v>
      </c>
      <c r="D1951" s="10">
        <v>0.96403440187646594</v>
      </c>
    </row>
    <row r="1952" spans="1:4" x14ac:dyDescent="0.25">
      <c r="A1952" s="8" t="s">
        <v>750</v>
      </c>
      <c r="B1952" s="9" t="s">
        <v>456</v>
      </c>
      <c r="C1952" s="10">
        <v>4.6985661818106363</v>
      </c>
      <c r="D1952" s="10">
        <v>0.93618060985144647</v>
      </c>
    </row>
    <row r="1953" spans="1:4" x14ac:dyDescent="0.25">
      <c r="A1953" s="8" t="s">
        <v>750</v>
      </c>
      <c r="B1953" s="9" t="s">
        <v>456</v>
      </c>
      <c r="C1953" s="10">
        <v>4.6383914676405285</v>
      </c>
      <c r="D1953" s="10">
        <v>0.91492376856919477</v>
      </c>
    </row>
    <row r="1954" spans="1:4" x14ac:dyDescent="0.25">
      <c r="A1954" s="8" t="s">
        <v>750</v>
      </c>
      <c r="B1954" s="9" t="s">
        <v>456</v>
      </c>
      <c r="C1954" s="10">
        <v>4.7940157284252898</v>
      </c>
      <c r="D1954" s="10">
        <v>0.93148944487881169</v>
      </c>
    </row>
    <row r="1955" spans="1:4" x14ac:dyDescent="0.25">
      <c r="A1955" s="8" t="s">
        <v>750</v>
      </c>
      <c r="B1955" s="9" t="s">
        <v>457</v>
      </c>
      <c r="C1955" s="10">
        <v>7.6741020480152722</v>
      </c>
      <c r="D1955" s="10">
        <v>1.0210613760750589</v>
      </c>
    </row>
    <row r="1956" spans="1:4" x14ac:dyDescent="0.25">
      <c r="A1956" s="8" t="s">
        <v>750</v>
      </c>
      <c r="B1956" s="9" t="s">
        <v>457</v>
      </c>
      <c r="C1956" s="10">
        <v>7.8836760525387506</v>
      </c>
      <c r="D1956" s="10">
        <v>1.0304437060203284</v>
      </c>
    </row>
    <row r="1957" spans="1:4" x14ac:dyDescent="0.25">
      <c r="A1957" s="8" t="s">
        <v>750</v>
      </c>
      <c r="B1957" s="9" t="s">
        <v>457</v>
      </c>
      <c r="C1957" s="10">
        <v>7.8940510032577356</v>
      </c>
      <c r="D1957" s="10">
        <v>1.0354280688037532</v>
      </c>
    </row>
    <row r="1958" spans="1:4" x14ac:dyDescent="0.25">
      <c r="A1958" s="8" t="s">
        <v>750</v>
      </c>
      <c r="B1958" s="9" t="s">
        <v>458</v>
      </c>
      <c r="C1958" s="10">
        <v>7.8525512003817983</v>
      </c>
      <c r="D1958" s="10">
        <v>1.0997849882720876</v>
      </c>
    </row>
    <row r="1959" spans="1:4" x14ac:dyDescent="0.25">
      <c r="A1959" s="8" t="s">
        <v>750</v>
      </c>
      <c r="B1959" s="9" t="s">
        <v>458</v>
      </c>
      <c r="C1959" s="10">
        <v>7.9438507667088576</v>
      </c>
      <c r="D1959" s="10">
        <v>1.182759968725567</v>
      </c>
    </row>
    <row r="1960" spans="1:4" x14ac:dyDescent="0.25">
      <c r="A1960" s="8" t="s">
        <v>750</v>
      </c>
      <c r="B1960" s="9" t="s">
        <v>458</v>
      </c>
      <c r="C1960" s="10">
        <v>7.9646006681468267</v>
      </c>
      <c r="D1960" s="10">
        <v>1.1811473807662236</v>
      </c>
    </row>
    <row r="1961" spans="1:4" x14ac:dyDescent="0.25">
      <c r="A1961" s="8" t="s">
        <v>750</v>
      </c>
      <c r="B1961" s="9" t="s">
        <v>459</v>
      </c>
      <c r="C1961" s="10">
        <v>7.5599775901064481</v>
      </c>
      <c r="D1961" s="10">
        <v>1.0247263487099296</v>
      </c>
    </row>
    <row r="1962" spans="1:4" x14ac:dyDescent="0.25">
      <c r="A1962" s="8" t="s">
        <v>750</v>
      </c>
      <c r="B1962" s="9" t="s">
        <v>459</v>
      </c>
      <c r="C1962" s="10">
        <v>7.7903014960678947</v>
      </c>
      <c r="D1962" s="10">
        <v>1.0431978107896795</v>
      </c>
    </row>
    <row r="1963" spans="1:4" x14ac:dyDescent="0.25">
      <c r="A1963" s="8" t="s">
        <v>750</v>
      </c>
      <c r="B1963" s="9" t="s">
        <v>459</v>
      </c>
      <c r="C1963" s="10">
        <v>7.6616521071524906</v>
      </c>
      <c r="D1963" s="10">
        <v>1.0197419859265053</v>
      </c>
    </row>
    <row r="1964" spans="1:4" x14ac:dyDescent="0.25">
      <c r="A1964" s="8" t="s">
        <v>750</v>
      </c>
      <c r="B1964" s="9" t="s">
        <v>460</v>
      </c>
      <c r="C1964" s="10">
        <v>13.328450189861599</v>
      </c>
      <c r="D1964" s="10">
        <v>1.1236806098514465</v>
      </c>
    </row>
    <row r="1965" spans="1:4" x14ac:dyDescent="0.25">
      <c r="A1965" s="8" t="s">
        <v>750</v>
      </c>
      <c r="B1965" s="9" t="s">
        <v>460</v>
      </c>
      <c r="C1965" s="10">
        <v>13.394849874463095</v>
      </c>
      <c r="D1965" s="10">
        <v>1.1562255668491008</v>
      </c>
    </row>
    <row r="1966" spans="1:4" x14ac:dyDescent="0.25">
      <c r="A1966" s="8" t="s">
        <v>750</v>
      </c>
      <c r="B1966" s="9" t="s">
        <v>460</v>
      </c>
      <c r="C1966" s="10">
        <v>13.621023800136948</v>
      </c>
      <c r="D1966" s="10">
        <v>1.1513878029710711</v>
      </c>
    </row>
    <row r="1967" spans="1:4" x14ac:dyDescent="0.25">
      <c r="A1967" s="8" t="s">
        <v>750</v>
      </c>
      <c r="B1967" s="9" t="s">
        <v>461</v>
      </c>
      <c r="C1967" s="10">
        <v>13.901147469549517</v>
      </c>
      <c r="D1967" s="10">
        <v>1.2528342455043004</v>
      </c>
    </row>
    <row r="1968" spans="1:4" x14ac:dyDescent="0.25">
      <c r="A1968" s="8" t="s">
        <v>750</v>
      </c>
      <c r="B1968" s="9" t="s">
        <v>461</v>
      </c>
      <c r="C1968" s="10">
        <v>14.006971966883157</v>
      </c>
      <c r="D1968" s="10">
        <v>1.2608971853010165</v>
      </c>
    </row>
    <row r="1969" spans="1:4" x14ac:dyDescent="0.25">
      <c r="A1969" s="8" t="s">
        <v>750</v>
      </c>
      <c r="B1969" s="9" t="s">
        <v>461</v>
      </c>
      <c r="C1969" s="10">
        <v>14.241445853132197</v>
      </c>
      <c r="D1969" s="10">
        <v>1.2185301016419079</v>
      </c>
    </row>
    <row r="1970" spans="1:4" x14ac:dyDescent="0.25">
      <c r="A1970" s="8" t="s">
        <v>750</v>
      </c>
      <c r="B1970" s="9" t="s">
        <v>462</v>
      </c>
      <c r="C1970" s="10">
        <v>13.990372045732782</v>
      </c>
      <c r="D1970" s="10">
        <v>1.3161649726348712</v>
      </c>
    </row>
    <row r="1971" spans="1:4" x14ac:dyDescent="0.25">
      <c r="A1971" s="8" t="s">
        <v>750</v>
      </c>
      <c r="B1971" s="9" t="s">
        <v>462</v>
      </c>
      <c r="C1971" s="10">
        <v>14.119021434648182</v>
      </c>
      <c r="D1971" s="10">
        <v>1.4558737294761535</v>
      </c>
    </row>
    <row r="1972" spans="1:4" x14ac:dyDescent="0.25">
      <c r="A1972" s="8" t="s">
        <v>750</v>
      </c>
      <c r="B1972" s="9" t="s">
        <v>462</v>
      </c>
      <c r="C1972" s="10">
        <v>13.743448218620962</v>
      </c>
      <c r="D1972" s="10">
        <v>1.4070562939796718</v>
      </c>
    </row>
    <row r="1973" spans="1:4" x14ac:dyDescent="0.25">
      <c r="A1973" s="8" t="s">
        <v>751</v>
      </c>
      <c r="B1973" s="9" t="str">
        <f>"25 ppm"</f>
        <v>25 ppm</v>
      </c>
      <c r="C1973" s="10">
        <v>24.36</v>
      </c>
      <c r="D1973" s="11">
        <v>24.589628099999999</v>
      </c>
    </row>
    <row r="1974" spans="1:4" x14ac:dyDescent="0.25">
      <c r="A1974" s="8" t="s">
        <v>751</v>
      </c>
      <c r="B1974" s="9" t="str">
        <f>"25 ppm"</f>
        <v>25 ppm</v>
      </c>
      <c r="C1974" s="10">
        <v>24.1</v>
      </c>
      <c r="D1974" s="11">
        <v>25.3304765</v>
      </c>
    </row>
    <row r="1975" spans="1:4" x14ac:dyDescent="0.25">
      <c r="A1975" s="8" t="s">
        <v>751</v>
      </c>
      <c r="B1975" s="9" t="str">
        <f>"25 ppm"</f>
        <v>25 ppm</v>
      </c>
      <c r="C1975" s="10">
        <v>24.63</v>
      </c>
      <c r="D1975" s="11">
        <v>25.079895400000002</v>
      </c>
    </row>
    <row r="1976" spans="1:4" x14ac:dyDescent="0.25">
      <c r="A1976" s="8" t="s">
        <v>751</v>
      </c>
      <c r="B1976" s="9" t="str">
        <f>"DI"</f>
        <v>DI</v>
      </c>
      <c r="C1976" s="10">
        <v>0.81079999999999997</v>
      </c>
      <c r="D1976" s="11">
        <v>8.3301860000000005E-2</v>
      </c>
    </row>
    <row r="1977" spans="1:4" x14ac:dyDescent="0.25">
      <c r="A1977" s="8" t="s">
        <v>751</v>
      </c>
      <c r="B1977" s="9" t="str">
        <f>"DI"</f>
        <v>DI</v>
      </c>
      <c r="C1977" s="10">
        <v>0.81730000000000003</v>
      </c>
      <c r="D1977" s="11">
        <v>8.3301860000000005E-2</v>
      </c>
    </row>
    <row r="1978" spans="1:4" x14ac:dyDescent="0.25">
      <c r="A1978" s="8" t="s">
        <v>751</v>
      </c>
      <c r="B1978" s="9" t="str">
        <f>"DI"</f>
        <v>DI</v>
      </c>
      <c r="C1978" s="10">
        <v>0.84240000000000004</v>
      </c>
      <c r="D1978" s="11">
        <v>8.3301860000000005E-2</v>
      </c>
    </row>
    <row r="1979" spans="1:4" x14ac:dyDescent="0.25">
      <c r="A1979" s="8" t="s">
        <v>751</v>
      </c>
      <c r="B1979" s="9" t="str">
        <f>"523"</f>
        <v>523</v>
      </c>
      <c r="C1979" s="10">
        <v>5.3979999999999997</v>
      </c>
      <c r="D1979" s="11">
        <v>0.71295757999999998</v>
      </c>
    </row>
    <row r="1980" spans="1:4" x14ac:dyDescent="0.25">
      <c r="A1980" s="8" t="s">
        <v>751</v>
      </c>
      <c r="B1980" s="9" t="str">
        <f>"523"</f>
        <v>523</v>
      </c>
      <c r="C1980" s="10">
        <v>5.4139999999999997</v>
      </c>
      <c r="D1980" s="11">
        <v>0.76514380999999998</v>
      </c>
    </row>
    <row r="1981" spans="1:4" x14ac:dyDescent="0.25">
      <c r="A1981" s="8" t="s">
        <v>751</v>
      </c>
      <c r="B1981" s="9" t="str">
        <f>"523"</f>
        <v>523</v>
      </c>
      <c r="C1981" s="10">
        <v>5.4969999999999999</v>
      </c>
      <c r="D1981" s="11">
        <v>0.70805490999999998</v>
      </c>
    </row>
    <row r="1982" spans="1:4" x14ac:dyDescent="0.25">
      <c r="A1982" s="8" t="s">
        <v>751</v>
      </c>
      <c r="B1982" s="9" t="str">
        <f>"525"</f>
        <v>525</v>
      </c>
      <c r="C1982" s="10">
        <v>5.58</v>
      </c>
      <c r="D1982" s="11">
        <v>0.79455984999999996</v>
      </c>
    </row>
    <row r="1983" spans="1:4" x14ac:dyDescent="0.25">
      <c r="A1983" s="8" t="s">
        <v>751</v>
      </c>
      <c r="B1983" s="9" t="str">
        <f>"525"</f>
        <v>525</v>
      </c>
      <c r="C1983" s="10">
        <v>5.6260000000000003</v>
      </c>
      <c r="D1983" s="11">
        <v>0.80883207000000001</v>
      </c>
    </row>
    <row r="1984" spans="1:4" x14ac:dyDescent="0.25">
      <c r="A1984" s="8" t="s">
        <v>751</v>
      </c>
      <c r="B1984" s="9" t="str">
        <f>"525"</f>
        <v>525</v>
      </c>
      <c r="C1984" s="10">
        <v>5.6609999999999996</v>
      </c>
      <c r="D1984" s="11">
        <v>0.82147007999999999</v>
      </c>
    </row>
    <row r="1985" spans="1:4" x14ac:dyDescent="0.25">
      <c r="A1985" s="8" t="s">
        <v>751</v>
      </c>
      <c r="B1985" s="9" t="str">
        <f>"527"</f>
        <v>527</v>
      </c>
      <c r="C1985" s="10">
        <v>5.47</v>
      </c>
      <c r="D1985" s="11">
        <v>0.83901075000000003</v>
      </c>
    </row>
    <row r="1986" spans="1:4" x14ac:dyDescent="0.25">
      <c r="A1986" s="8" t="s">
        <v>751</v>
      </c>
      <c r="B1986" s="9" t="str">
        <f>"527"</f>
        <v>527</v>
      </c>
      <c r="C1986" s="10">
        <v>5.5679999999999996</v>
      </c>
      <c r="D1986" s="11">
        <v>0.89609965000000003</v>
      </c>
    </row>
    <row r="1987" spans="1:4" x14ac:dyDescent="0.25">
      <c r="A1987" s="8" t="s">
        <v>751</v>
      </c>
      <c r="B1987" s="9" t="str">
        <f>"527"</f>
        <v>527</v>
      </c>
      <c r="C1987" s="10">
        <v>5.6120000000000001</v>
      </c>
      <c r="D1987" s="11">
        <v>0.84075392000000004</v>
      </c>
    </row>
    <row r="1988" spans="1:4" x14ac:dyDescent="0.25">
      <c r="A1988" s="8" t="s">
        <v>751</v>
      </c>
      <c r="B1988" s="9" t="str">
        <f>"529"</f>
        <v>529</v>
      </c>
      <c r="C1988" s="10">
        <v>10.45</v>
      </c>
      <c r="D1988" s="11">
        <v>1.2910371899999999</v>
      </c>
    </row>
    <row r="1989" spans="1:4" x14ac:dyDescent="0.25">
      <c r="A1989" s="8" t="s">
        <v>751</v>
      </c>
      <c r="B1989" s="9" t="str">
        <f>"529"</f>
        <v>529</v>
      </c>
      <c r="C1989" s="10">
        <v>10.17</v>
      </c>
      <c r="D1989" s="11">
        <v>1.3204532200000001</v>
      </c>
    </row>
    <row r="1990" spans="1:4" x14ac:dyDescent="0.25">
      <c r="A1990" s="8" t="s">
        <v>751</v>
      </c>
      <c r="B1990" s="9" t="str">
        <f>"529"</f>
        <v>529</v>
      </c>
      <c r="C1990" s="10">
        <v>10.220000000000001</v>
      </c>
      <c r="D1990" s="11">
        <v>1.3030215000000001</v>
      </c>
    </row>
    <row r="1991" spans="1:4" x14ac:dyDescent="0.25">
      <c r="A1991" s="8" t="s">
        <v>751</v>
      </c>
      <c r="B1991" s="9" t="str">
        <f>"531"</f>
        <v>531</v>
      </c>
      <c r="C1991" s="10">
        <v>12.04</v>
      </c>
      <c r="D1991" s="11">
        <v>1.2888582200000001</v>
      </c>
    </row>
    <row r="1992" spans="1:4" x14ac:dyDescent="0.25">
      <c r="A1992" s="8" t="s">
        <v>751</v>
      </c>
      <c r="B1992" s="9" t="str">
        <f>"531"</f>
        <v>531</v>
      </c>
      <c r="C1992" s="10">
        <v>12.4</v>
      </c>
      <c r="D1992" s="11">
        <v>1.2855897700000001</v>
      </c>
    </row>
    <row r="1993" spans="1:4" x14ac:dyDescent="0.25">
      <c r="A1993" s="8" t="s">
        <v>751</v>
      </c>
      <c r="B1993" s="9" t="str">
        <f>"531"</f>
        <v>531</v>
      </c>
      <c r="C1993" s="10">
        <v>12.22</v>
      </c>
      <c r="D1993" s="11">
        <v>1.31173736</v>
      </c>
    </row>
    <row r="1994" spans="1:4" x14ac:dyDescent="0.25">
      <c r="A1994" s="8" t="s">
        <v>751</v>
      </c>
      <c r="B1994" s="9" t="str">
        <f>"533"</f>
        <v>533</v>
      </c>
      <c r="C1994" s="10">
        <v>10.38</v>
      </c>
      <c r="D1994" s="11">
        <v>1.3378849500000001</v>
      </c>
    </row>
    <row r="1995" spans="1:4" x14ac:dyDescent="0.25">
      <c r="A1995" s="8" t="s">
        <v>751</v>
      </c>
      <c r="B1995" s="9" t="str">
        <f>"533"</f>
        <v>533</v>
      </c>
      <c r="C1995" s="10">
        <v>10.26</v>
      </c>
      <c r="D1995" s="11">
        <v>1.3585851200000001</v>
      </c>
    </row>
    <row r="1996" spans="1:4" x14ac:dyDescent="0.25">
      <c r="A1996" s="8" t="s">
        <v>751</v>
      </c>
      <c r="B1996" s="9" t="str">
        <f>"533"</f>
        <v>533</v>
      </c>
      <c r="C1996" s="10">
        <v>10.1</v>
      </c>
      <c r="D1996" s="11">
        <v>1.36403254</v>
      </c>
    </row>
    <row r="1997" spans="1:4" x14ac:dyDescent="0.25">
      <c r="A1997" s="8" t="s">
        <v>751</v>
      </c>
      <c r="B1997" s="9" t="str">
        <f>"535"</f>
        <v>535</v>
      </c>
      <c r="C1997" s="10">
        <v>4.609</v>
      </c>
      <c r="D1997" s="11">
        <v>1.2714265</v>
      </c>
    </row>
    <row r="1998" spans="1:4" x14ac:dyDescent="0.25">
      <c r="A1998" s="8" t="s">
        <v>751</v>
      </c>
      <c r="B1998" s="9" t="str">
        <f>"535"</f>
        <v>535</v>
      </c>
      <c r="C1998" s="10">
        <v>4.5599999999999996</v>
      </c>
      <c r="D1998" s="11">
        <v>1.2910371899999999</v>
      </c>
    </row>
    <row r="1999" spans="1:4" x14ac:dyDescent="0.25">
      <c r="A1999" s="8" t="s">
        <v>751</v>
      </c>
      <c r="B1999" s="9" t="str">
        <f>"535"</f>
        <v>535</v>
      </c>
      <c r="C1999" s="10">
        <v>4.6550000000000002</v>
      </c>
      <c r="D1999" s="11">
        <v>1.33570598</v>
      </c>
    </row>
    <row r="2000" spans="1:4" x14ac:dyDescent="0.25">
      <c r="A2000" s="8" t="s">
        <v>751</v>
      </c>
      <c r="B2000" s="9" t="str">
        <f>"537"</f>
        <v>537</v>
      </c>
      <c r="C2000" s="10">
        <v>5.2359999999999998</v>
      </c>
      <c r="D2000" s="11">
        <v>1.4326699599999999</v>
      </c>
    </row>
    <row r="2001" spans="1:4" x14ac:dyDescent="0.25">
      <c r="A2001" s="8" t="s">
        <v>751</v>
      </c>
      <c r="B2001" s="9" t="str">
        <f>"537"</f>
        <v>537</v>
      </c>
      <c r="C2001" s="10">
        <v>5.3070000000000004</v>
      </c>
      <c r="D2001" s="11">
        <v>1.4980389300000001</v>
      </c>
    </row>
    <row r="2002" spans="1:4" x14ac:dyDescent="0.25">
      <c r="A2002" s="8" t="s">
        <v>751</v>
      </c>
      <c r="B2002" s="9" t="str">
        <f>"537"</f>
        <v>537</v>
      </c>
      <c r="C2002" s="10">
        <v>5.3579999999999997</v>
      </c>
      <c r="D2002" s="11">
        <v>1.41632772</v>
      </c>
    </row>
    <row r="2003" spans="1:4" x14ac:dyDescent="0.25">
      <c r="A2003" s="8" t="s">
        <v>751</v>
      </c>
      <c r="B2003" s="9" t="str">
        <f>"539"</f>
        <v>539</v>
      </c>
      <c r="C2003" s="10">
        <v>5.3959999999999999</v>
      </c>
      <c r="D2003" s="11">
        <v>1.34660081</v>
      </c>
    </row>
    <row r="2004" spans="1:4" x14ac:dyDescent="0.25">
      <c r="A2004" s="8" t="s">
        <v>751</v>
      </c>
      <c r="B2004" s="9" t="str">
        <f>"539"</f>
        <v>539</v>
      </c>
      <c r="C2004" s="10">
        <v>5.4409999999999998</v>
      </c>
      <c r="D2004" s="11">
        <v>1.3564061599999999</v>
      </c>
    </row>
    <row r="2005" spans="1:4" x14ac:dyDescent="0.25">
      <c r="A2005" s="8" t="s">
        <v>751</v>
      </c>
      <c r="B2005" s="9" t="str">
        <f>"539"</f>
        <v>539</v>
      </c>
      <c r="C2005" s="10">
        <v>5.4749999999999996</v>
      </c>
      <c r="D2005" s="11">
        <v>1.3836432299999999</v>
      </c>
    </row>
    <row r="2006" spans="1:4" x14ac:dyDescent="0.25">
      <c r="A2006" s="8" t="s">
        <v>751</v>
      </c>
      <c r="B2006" s="9" t="str">
        <f>"541"</f>
        <v>541</v>
      </c>
      <c r="C2006" s="10">
        <v>3.58</v>
      </c>
      <c r="D2006" s="11">
        <v>0.60248402000000001</v>
      </c>
    </row>
    <row r="2007" spans="1:4" x14ac:dyDescent="0.25">
      <c r="A2007" s="8" t="s">
        <v>751</v>
      </c>
      <c r="B2007" s="9" t="str">
        <f>"541"</f>
        <v>541</v>
      </c>
      <c r="C2007" s="10">
        <v>3.5680000000000001</v>
      </c>
      <c r="D2007" s="11">
        <v>0.57481115999999999</v>
      </c>
    </row>
    <row r="2008" spans="1:4" x14ac:dyDescent="0.25">
      <c r="A2008" s="8" t="s">
        <v>751</v>
      </c>
      <c r="B2008" s="9" t="str">
        <f>"541"</f>
        <v>541</v>
      </c>
      <c r="C2008" s="10">
        <v>3.5950000000000002</v>
      </c>
      <c r="D2008" s="11">
        <v>0.55476466999999996</v>
      </c>
    </row>
    <row r="2009" spans="1:4" x14ac:dyDescent="0.25">
      <c r="A2009" s="8" t="s">
        <v>751</v>
      </c>
      <c r="B2009" s="9" t="str">
        <f>"543"</f>
        <v>543</v>
      </c>
      <c r="C2009" s="10">
        <v>3.5470000000000002</v>
      </c>
      <c r="D2009" s="11">
        <v>0.64649913000000003</v>
      </c>
    </row>
    <row r="2010" spans="1:4" x14ac:dyDescent="0.25">
      <c r="A2010" s="8" t="s">
        <v>751</v>
      </c>
      <c r="B2010" s="9" t="str">
        <f>"543"</f>
        <v>543</v>
      </c>
      <c r="C2010" s="10">
        <v>3.4929999999999999</v>
      </c>
      <c r="D2010" s="11">
        <v>0.65216443999999996</v>
      </c>
    </row>
    <row r="2011" spans="1:4" x14ac:dyDescent="0.25">
      <c r="A2011" s="8" t="s">
        <v>751</v>
      </c>
      <c r="B2011" s="9" t="str">
        <f>"543"</f>
        <v>543</v>
      </c>
      <c r="C2011" s="10">
        <v>3.601</v>
      </c>
      <c r="D2011" s="11">
        <v>0.62841371000000001</v>
      </c>
    </row>
    <row r="2012" spans="1:4" x14ac:dyDescent="0.25">
      <c r="A2012" s="8" t="s">
        <v>751</v>
      </c>
      <c r="B2012" s="9" t="str">
        <f>"545"</f>
        <v>545</v>
      </c>
      <c r="C2012" s="10">
        <v>3.512</v>
      </c>
      <c r="D2012" s="11">
        <v>0.58690441999999998</v>
      </c>
    </row>
    <row r="2013" spans="1:4" x14ac:dyDescent="0.25">
      <c r="A2013" s="8" t="s">
        <v>751</v>
      </c>
      <c r="B2013" s="9" t="str">
        <f>"545"</f>
        <v>545</v>
      </c>
      <c r="C2013" s="10">
        <v>3.4369999999999998</v>
      </c>
      <c r="D2013" s="11">
        <v>0.57328588000000003</v>
      </c>
    </row>
    <row r="2014" spans="1:4" x14ac:dyDescent="0.25">
      <c r="A2014" s="8" t="s">
        <v>751</v>
      </c>
      <c r="B2014" s="9" t="str">
        <f>"545"</f>
        <v>545</v>
      </c>
      <c r="C2014" s="10">
        <v>3.5369999999999999</v>
      </c>
      <c r="D2014" s="11">
        <v>0.62993898999999998</v>
      </c>
    </row>
    <row r="2015" spans="1:4" x14ac:dyDescent="0.25">
      <c r="A2015" s="8" t="s">
        <v>751</v>
      </c>
      <c r="B2015" s="9" t="str">
        <f>"547"</f>
        <v>547</v>
      </c>
      <c r="C2015" s="10">
        <v>3.6920000000000002</v>
      </c>
      <c r="D2015" s="11">
        <v>0.31322632</v>
      </c>
    </row>
    <row r="2016" spans="1:4" x14ac:dyDescent="0.25">
      <c r="A2016" s="8" t="s">
        <v>751</v>
      </c>
      <c r="B2016" s="9" t="str">
        <f>"547"</f>
        <v>547</v>
      </c>
      <c r="C2016" s="10">
        <v>3.7440000000000002</v>
      </c>
      <c r="D2016" s="11">
        <v>0.31017577000000002</v>
      </c>
    </row>
    <row r="2017" spans="1:4" x14ac:dyDescent="0.25">
      <c r="A2017" s="8" t="s">
        <v>751</v>
      </c>
      <c r="B2017" s="9" t="str">
        <f>"547"</f>
        <v>547</v>
      </c>
      <c r="C2017" s="10">
        <v>3.8039999999999998</v>
      </c>
      <c r="D2017" s="11">
        <v>0.32673591000000002</v>
      </c>
    </row>
    <row r="2018" spans="1:4" x14ac:dyDescent="0.25">
      <c r="A2018" s="8" t="s">
        <v>751</v>
      </c>
      <c r="B2018" s="9" t="str">
        <f>"549"</f>
        <v>549</v>
      </c>
      <c r="C2018" s="10">
        <v>3.7610000000000001</v>
      </c>
      <c r="D2018" s="11">
        <v>0.39798809000000002</v>
      </c>
    </row>
    <row r="2019" spans="1:4" x14ac:dyDescent="0.25">
      <c r="A2019" s="8" t="s">
        <v>751</v>
      </c>
      <c r="B2019" s="9" t="str">
        <f>"549"</f>
        <v>549</v>
      </c>
      <c r="C2019" s="10">
        <v>3.6960000000000002</v>
      </c>
      <c r="D2019" s="11">
        <v>0.34166182</v>
      </c>
    </row>
    <row r="2020" spans="1:4" x14ac:dyDescent="0.25">
      <c r="A2020" s="8" t="s">
        <v>751</v>
      </c>
      <c r="B2020" s="9" t="str">
        <f>"549"</f>
        <v>549</v>
      </c>
      <c r="C2020" s="10">
        <v>3.7090000000000001</v>
      </c>
      <c r="D2020" s="11">
        <v>0.35397297999999999</v>
      </c>
    </row>
    <row r="2021" spans="1:4" x14ac:dyDescent="0.25">
      <c r="A2021" s="8" t="s">
        <v>751</v>
      </c>
      <c r="B2021" s="9" t="str">
        <f>"551"</f>
        <v>551</v>
      </c>
      <c r="C2021" s="10">
        <v>3.74</v>
      </c>
      <c r="D2021" s="11">
        <v>0.34264235999999998</v>
      </c>
    </row>
    <row r="2022" spans="1:4" x14ac:dyDescent="0.25">
      <c r="A2022" s="8" t="s">
        <v>751</v>
      </c>
      <c r="B2022" s="9" t="str">
        <f>"551"</f>
        <v>551</v>
      </c>
      <c r="C2022" s="10">
        <v>3.7</v>
      </c>
      <c r="D2022" s="11">
        <v>0.36933469000000002</v>
      </c>
    </row>
    <row r="2023" spans="1:4" x14ac:dyDescent="0.25">
      <c r="A2023" s="8" t="s">
        <v>751</v>
      </c>
      <c r="B2023" s="9" t="str">
        <f>"551"</f>
        <v>551</v>
      </c>
      <c r="C2023" s="10">
        <v>3.7149999999999999</v>
      </c>
      <c r="D2023" s="11">
        <v>0.35996514000000002</v>
      </c>
    </row>
    <row r="2024" spans="1:4" x14ac:dyDescent="0.25">
      <c r="A2024" s="8" t="s">
        <v>751</v>
      </c>
      <c r="B2024" s="9" t="str">
        <f>"553"</f>
        <v>553</v>
      </c>
      <c r="C2024" s="10">
        <v>4.8600000000000003</v>
      </c>
      <c r="D2024" s="11">
        <v>0.30777891000000002</v>
      </c>
    </row>
    <row r="2025" spans="1:4" x14ac:dyDescent="0.25">
      <c r="A2025" s="8" t="s">
        <v>751</v>
      </c>
      <c r="B2025" s="9" t="str">
        <f>"553"</f>
        <v>553</v>
      </c>
      <c r="C2025" s="10">
        <v>5.0330000000000004</v>
      </c>
      <c r="D2025" s="11">
        <v>0.35222980999999998</v>
      </c>
    </row>
    <row r="2026" spans="1:4" x14ac:dyDescent="0.25">
      <c r="A2026" s="8" t="s">
        <v>751</v>
      </c>
      <c r="B2026" s="9" t="str">
        <f>"553"</f>
        <v>553</v>
      </c>
      <c r="C2026" s="10">
        <v>4.9850000000000003</v>
      </c>
      <c r="D2026" s="11">
        <v>0.32183324000000002</v>
      </c>
    </row>
    <row r="2027" spans="1:4" x14ac:dyDescent="0.25">
      <c r="A2027" s="8" t="s">
        <v>751</v>
      </c>
      <c r="B2027" s="9" t="str">
        <f>"25 ppm"</f>
        <v>25 ppm</v>
      </c>
      <c r="C2027" s="10">
        <v>24.39</v>
      </c>
      <c r="D2027" s="11">
        <v>26.343695499999999</v>
      </c>
    </row>
    <row r="2028" spans="1:4" x14ac:dyDescent="0.25">
      <c r="A2028" s="8" t="s">
        <v>751</v>
      </c>
      <c r="B2028" s="9" t="str">
        <f>"25 ppm"</f>
        <v>25 ppm</v>
      </c>
      <c r="C2028" s="10">
        <v>24.31</v>
      </c>
      <c r="D2028" s="11">
        <v>27.030069699999999</v>
      </c>
    </row>
    <row r="2029" spans="1:4" x14ac:dyDescent="0.25">
      <c r="A2029" s="8" t="s">
        <v>751</v>
      </c>
      <c r="B2029" s="9" t="str">
        <f>"25 ppm"</f>
        <v>25 ppm</v>
      </c>
      <c r="C2029" s="10">
        <v>24.89</v>
      </c>
      <c r="D2029" s="11">
        <v>26.8012783</v>
      </c>
    </row>
    <row r="2030" spans="1:4" x14ac:dyDescent="0.25">
      <c r="A2030" s="8" t="s">
        <v>751</v>
      </c>
      <c r="B2030" s="9" t="str">
        <f>"DI"</f>
        <v>DI</v>
      </c>
      <c r="C2030" s="10">
        <v>0.89390000000000003</v>
      </c>
      <c r="D2030" s="11">
        <v>8.3301860000000005E-2</v>
      </c>
    </row>
    <row r="2031" spans="1:4" x14ac:dyDescent="0.25">
      <c r="A2031" s="8" t="s">
        <v>751</v>
      </c>
      <c r="B2031" s="9" t="str">
        <f>"DI"</f>
        <v>DI</v>
      </c>
      <c r="C2031" s="10">
        <v>0.91049999999999998</v>
      </c>
      <c r="D2031" s="11">
        <v>8.3301860000000005E-2</v>
      </c>
    </row>
    <row r="2032" spans="1:4" x14ac:dyDescent="0.25">
      <c r="A2032" s="8" t="s">
        <v>751</v>
      </c>
      <c r="B2032" s="9" t="str">
        <f>"DI"</f>
        <v>DI</v>
      </c>
      <c r="C2032" s="10">
        <v>0.92269999999999996</v>
      </c>
      <c r="D2032" s="11">
        <v>8.3301860000000005E-2</v>
      </c>
    </row>
    <row r="2033" spans="1:4" x14ac:dyDescent="0.25">
      <c r="A2033" s="8" t="s">
        <v>751</v>
      </c>
      <c r="B2033" s="9" t="str">
        <f>"555"</f>
        <v>555</v>
      </c>
      <c r="C2033" s="10">
        <v>4.3499999999999996</v>
      </c>
      <c r="D2033" s="11">
        <v>0.28184922000000001</v>
      </c>
    </row>
    <row r="2034" spans="1:4" x14ac:dyDescent="0.25">
      <c r="A2034" s="8" t="s">
        <v>751</v>
      </c>
      <c r="B2034" s="9" t="str">
        <f>"555"</f>
        <v>555</v>
      </c>
      <c r="C2034" s="10">
        <v>4.25</v>
      </c>
      <c r="D2034" s="11">
        <v>0.26605171</v>
      </c>
    </row>
    <row r="2035" spans="1:4" x14ac:dyDescent="0.25">
      <c r="A2035" s="8" t="s">
        <v>751</v>
      </c>
      <c r="B2035" s="9" t="str">
        <f>"555"</f>
        <v>555</v>
      </c>
      <c r="C2035" s="10">
        <v>4.3479999999999999</v>
      </c>
      <c r="D2035" s="11">
        <v>0.2989541</v>
      </c>
    </row>
    <row r="2036" spans="1:4" x14ac:dyDescent="0.25">
      <c r="A2036" s="8" t="s">
        <v>751</v>
      </c>
      <c r="B2036" s="9" t="str">
        <f>"557"</f>
        <v>557</v>
      </c>
      <c r="C2036" s="10">
        <v>4.7089999999999996</v>
      </c>
      <c r="D2036" s="11">
        <v>0.28141342000000003</v>
      </c>
    </row>
    <row r="2037" spans="1:4" x14ac:dyDescent="0.25">
      <c r="A2037" s="8" t="s">
        <v>751</v>
      </c>
      <c r="B2037" s="9" t="str">
        <f>"557"</f>
        <v>557</v>
      </c>
      <c r="C2037" s="10">
        <v>4.8849999999999998</v>
      </c>
      <c r="D2037" s="11">
        <v>0.25493898999999998</v>
      </c>
    </row>
    <row r="2038" spans="1:4" x14ac:dyDescent="0.25">
      <c r="A2038" s="8" t="s">
        <v>751</v>
      </c>
      <c r="B2038" s="9" t="str">
        <f>"557"</f>
        <v>557</v>
      </c>
      <c r="C2038" s="10">
        <v>4.819</v>
      </c>
      <c r="D2038" s="11">
        <v>0.26692329999999997</v>
      </c>
    </row>
    <row r="2039" spans="1:4" x14ac:dyDescent="0.25">
      <c r="A2039" s="8" t="s">
        <v>751</v>
      </c>
      <c r="B2039" s="9" t="str">
        <f>"559"</f>
        <v>559</v>
      </c>
      <c r="C2039" s="10">
        <v>3.36</v>
      </c>
      <c r="D2039" s="11">
        <v>0.36072777</v>
      </c>
    </row>
    <row r="2040" spans="1:4" x14ac:dyDescent="0.25">
      <c r="A2040" s="8" t="s">
        <v>751</v>
      </c>
      <c r="B2040" s="9" t="str">
        <f>"559"</f>
        <v>559</v>
      </c>
      <c r="C2040" s="10">
        <v>3.35</v>
      </c>
      <c r="D2040" s="11">
        <v>0.38393376000000001</v>
      </c>
    </row>
    <row r="2041" spans="1:4" x14ac:dyDescent="0.25">
      <c r="A2041" s="8" t="s">
        <v>751</v>
      </c>
      <c r="B2041" s="9" t="str">
        <f>"559"</f>
        <v>559</v>
      </c>
      <c r="C2041" s="10">
        <v>3.3460000000000001</v>
      </c>
      <c r="D2041" s="11">
        <v>0.36116356999999999</v>
      </c>
    </row>
    <row r="2042" spans="1:4" x14ac:dyDescent="0.25">
      <c r="A2042" s="8" t="s">
        <v>751</v>
      </c>
      <c r="B2042" s="9" t="str">
        <f>"561"</f>
        <v>561</v>
      </c>
      <c r="C2042" s="10">
        <v>3.4079999999999999</v>
      </c>
      <c r="D2042" s="11">
        <v>0.36737362000000001</v>
      </c>
    </row>
    <row r="2043" spans="1:4" x14ac:dyDescent="0.25">
      <c r="A2043" s="8" t="s">
        <v>751</v>
      </c>
      <c r="B2043" s="9" t="str">
        <f>"561"</f>
        <v>561</v>
      </c>
      <c r="C2043" s="10">
        <v>3.4849999999999999</v>
      </c>
      <c r="D2043" s="11">
        <v>0.39929546999999999</v>
      </c>
    </row>
    <row r="2044" spans="1:4" x14ac:dyDescent="0.25">
      <c r="A2044" s="8" t="s">
        <v>751</v>
      </c>
      <c r="B2044" s="9" t="str">
        <f>"561"</f>
        <v>561</v>
      </c>
      <c r="C2044" s="10">
        <v>3.5009999999999999</v>
      </c>
      <c r="D2044" s="11">
        <v>0.38066530999999998</v>
      </c>
    </row>
    <row r="2045" spans="1:4" x14ac:dyDescent="0.25">
      <c r="A2045" s="8" t="s">
        <v>751</v>
      </c>
      <c r="B2045" s="9" t="str">
        <f>"563"</f>
        <v>563</v>
      </c>
      <c r="C2045" s="10">
        <v>3.3889999999999998</v>
      </c>
      <c r="D2045" s="11">
        <v>0.38611273000000002</v>
      </c>
    </row>
    <row r="2046" spans="1:4" x14ac:dyDescent="0.25">
      <c r="A2046" s="8" t="s">
        <v>751</v>
      </c>
      <c r="B2046" s="9" t="str">
        <f>"563"</f>
        <v>563</v>
      </c>
      <c r="C2046" s="10">
        <v>3.3889999999999998</v>
      </c>
      <c r="D2046" s="11">
        <v>0.39308542000000002</v>
      </c>
    </row>
    <row r="2047" spans="1:4" x14ac:dyDescent="0.25">
      <c r="A2047" s="8" t="s">
        <v>751</v>
      </c>
      <c r="B2047" s="9" t="str">
        <f>"563"</f>
        <v>563</v>
      </c>
      <c r="C2047" s="10">
        <v>3.3929999999999998</v>
      </c>
      <c r="D2047" s="11">
        <v>0.35005083999999997</v>
      </c>
    </row>
    <row r="2048" spans="1:4" x14ac:dyDescent="0.25">
      <c r="A2048" s="8" t="s">
        <v>751</v>
      </c>
      <c r="B2048" s="9" t="str">
        <f>"565"</f>
        <v>565</v>
      </c>
      <c r="C2048" s="10">
        <v>3.3370000000000002</v>
      </c>
      <c r="D2048" s="11">
        <v>0.48035298999999998</v>
      </c>
    </row>
    <row r="2049" spans="1:4" x14ac:dyDescent="0.25">
      <c r="A2049" s="8" t="s">
        <v>751</v>
      </c>
      <c r="B2049" s="9" t="str">
        <f>"565"</f>
        <v>565</v>
      </c>
      <c r="C2049" s="10">
        <v>3.3370000000000002</v>
      </c>
      <c r="D2049" s="11">
        <v>0.50355897999999999</v>
      </c>
    </row>
    <row r="2050" spans="1:4" x14ac:dyDescent="0.25">
      <c r="A2050" s="8" t="s">
        <v>751</v>
      </c>
      <c r="B2050" s="9" t="str">
        <f>"565"</f>
        <v>565</v>
      </c>
      <c r="C2050" s="10">
        <v>3.383</v>
      </c>
      <c r="D2050" s="11">
        <v>0.48699883999999999</v>
      </c>
    </row>
    <row r="2051" spans="1:4" x14ac:dyDescent="0.25">
      <c r="A2051" s="8" t="s">
        <v>751</v>
      </c>
      <c r="B2051" s="9" t="str">
        <f>"567"</f>
        <v>567</v>
      </c>
      <c r="C2051" s="10">
        <v>3.2810000000000001</v>
      </c>
      <c r="D2051" s="11">
        <v>0.42293724999999999</v>
      </c>
    </row>
    <row r="2052" spans="1:4" x14ac:dyDescent="0.25">
      <c r="A2052" s="8" t="s">
        <v>751</v>
      </c>
      <c r="B2052" s="9" t="str">
        <f>"567"</f>
        <v>567</v>
      </c>
      <c r="C2052" s="10">
        <v>3.3660000000000001</v>
      </c>
      <c r="D2052" s="11">
        <v>0.41062609</v>
      </c>
    </row>
    <row r="2053" spans="1:4" x14ac:dyDescent="0.25">
      <c r="A2053" s="8" t="s">
        <v>751</v>
      </c>
      <c r="B2053" s="9" t="str">
        <f>"567"</f>
        <v>567</v>
      </c>
      <c r="C2053" s="10">
        <v>3.323</v>
      </c>
      <c r="D2053" s="11">
        <v>0.42369987999999997</v>
      </c>
    </row>
    <row r="2054" spans="1:4" x14ac:dyDescent="0.25">
      <c r="A2054" s="8" t="s">
        <v>751</v>
      </c>
      <c r="B2054" s="9" t="str">
        <f>"569"</f>
        <v>569</v>
      </c>
      <c r="C2054" s="10">
        <v>3.36</v>
      </c>
      <c r="D2054" s="11">
        <v>0.45366065999999999</v>
      </c>
    </row>
    <row r="2055" spans="1:4" x14ac:dyDescent="0.25">
      <c r="A2055" s="8" t="s">
        <v>751</v>
      </c>
      <c r="B2055" s="9" t="str">
        <f>"569"</f>
        <v>569</v>
      </c>
      <c r="C2055" s="10">
        <v>3.3660000000000001</v>
      </c>
      <c r="D2055" s="11">
        <v>0.47534136999999999</v>
      </c>
    </row>
    <row r="2056" spans="1:4" x14ac:dyDescent="0.25">
      <c r="A2056" s="8" t="s">
        <v>751</v>
      </c>
      <c r="B2056" s="9" t="str">
        <f>"569"</f>
        <v>569</v>
      </c>
      <c r="C2056" s="10">
        <v>3.391</v>
      </c>
      <c r="D2056" s="11">
        <v>0.43132626000000002</v>
      </c>
    </row>
    <row r="2057" spans="1:4" x14ac:dyDescent="0.25">
      <c r="A2057" s="8" t="s">
        <v>751</v>
      </c>
      <c r="B2057" s="9" t="str">
        <f>"571"</f>
        <v>571</v>
      </c>
      <c r="C2057" s="10">
        <v>7.6870000000000003</v>
      </c>
      <c r="D2057" s="11">
        <v>0.81035734999999998</v>
      </c>
    </row>
    <row r="2058" spans="1:4" x14ac:dyDescent="0.25">
      <c r="A2058" s="8" t="s">
        <v>751</v>
      </c>
      <c r="B2058" s="9" t="str">
        <f>"571"</f>
        <v>571</v>
      </c>
      <c r="C2058" s="10">
        <v>7.6950000000000003</v>
      </c>
      <c r="D2058" s="11">
        <v>0.83389018000000004</v>
      </c>
    </row>
    <row r="2059" spans="1:4" x14ac:dyDescent="0.25">
      <c r="A2059" s="8" t="s">
        <v>751</v>
      </c>
      <c r="B2059" s="9" t="str">
        <f>"571"</f>
        <v>571</v>
      </c>
      <c r="C2059" s="10">
        <v>7.859</v>
      </c>
      <c r="D2059" s="11">
        <v>0.84227920000000001</v>
      </c>
    </row>
    <row r="2060" spans="1:4" x14ac:dyDescent="0.25">
      <c r="A2060" s="8" t="s">
        <v>751</v>
      </c>
      <c r="B2060" s="9" t="str">
        <f>"573"</f>
        <v>573</v>
      </c>
      <c r="C2060" s="10">
        <v>8.73</v>
      </c>
      <c r="D2060" s="11">
        <v>1.0600668200000001</v>
      </c>
    </row>
    <row r="2061" spans="1:4" x14ac:dyDescent="0.25">
      <c r="A2061" s="8" t="s">
        <v>751</v>
      </c>
      <c r="B2061" s="9" t="str">
        <f>"573"</f>
        <v>573</v>
      </c>
      <c r="C2061" s="10">
        <v>8.8800000000000008</v>
      </c>
      <c r="D2061" s="11">
        <v>1.03435503</v>
      </c>
    </row>
    <row r="2062" spans="1:4" x14ac:dyDescent="0.25">
      <c r="A2062" s="8" t="s">
        <v>751</v>
      </c>
      <c r="B2062" s="9" t="str">
        <f>"573"</f>
        <v>573</v>
      </c>
      <c r="C2062" s="10">
        <v>8.5500000000000007</v>
      </c>
      <c r="D2062" s="11">
        <v>1.0252033700000001</v>
      </c>
    </row>
    <row r="2063" spans="1:4" x14ac:dyDescent="0.25">
      <c r="A2063" s="8" t="s">
        <v>751</v>
      </c>
      <c r="B2063" s="9" t="str">
        <f>"575"</f>
        <v>575</v>
      </c>
      <c r="C2063" s="10">
        <v>8.4649999999999999</v>
      </c>
      <c r="D2063" s="11">
        <v>0.99284572999999998</v>
      </c>
    </row>
    <row r="2064" spans="1:4" x14ac:dyDescent="0.25">
      <c r="A2064" s="8" t="s">
        <v>751</v>
      </c>
      <c r="B2064" s="9" t="str">
        <f>"575"</f>
        <v>575</v>
      </c>
      <c r="C2064" s="10">
        <v>8.8490000000000002</v>
      </c>
      <c r="D2064" s="11">
        <v>0.94164002999999996</v>
      </c>
    </row>
    <row r="2065" spans="1:4" x14ac:dyDescent="0.25">
      <c r="A2065" s="8" t="s">
        <v>751</v>
      </c>
      <c r="B2065" s="9" t="str">
        <f>"575"</f>
        <v>575</v>
      </c>
      <c r="C2065" s="10">
        <v>8.6929999999999996</v>
      </c>
      <c r="D2065" s="11">
        <v>0.94785008999999998</v>
      </c>
    </row>
    <row r="2066" spans="1:4" x14ac:dyDescent="0.25">
      <c r="A2066" s="8" t="s">
        <v>751</v>
      </c>
      <c r="B2066" s="9" t="str">
        <f>"577"</f>
        <v>577</v>
      </c>
      <c r="C2066" s="10">
        <v>4.8310000000000004</v>
      </c>
      <c r="D2066" s="11">
        <v>0.31584108</v>
      </c>
    </row>
    <row r="2067" spans="1:4" x14ac:dyDescent="0.25">
      <c r="A2067" s="8" t="s">
        <v>751</v>
      </c>
      <c r="B2067" s="9" t="str">
        <f>"577"</f>
        <v>577</v>
      </c>
      <c r="C2067" s="10">
        <v>4.8</v>
      </c>
      <c r="D2067" s="11">
        <v>0.28413713000000002</v>
      </c>
    </row>
    <row r="2068" spans="1:4" x14ac:dyDescent="0.25">
      <c r="A2068" s="8" t="s">
        <v>751</v>
      </c>
      <c r="B2068" s="9" t="str">
        <f>"577"</f>
        <v>577</v>
      </c>
      <c r="C2068" s="10">
        <v>4.8689999999999998</v>
      </c>
      <c r="D2068" s="11">
        <v>0.30080622000000001</v>
      </c>
    </row>
    <row r="2069" spans="1:4" x14ac:dyDescent="0.25">
      <c r="A2069" s="8" t="s">
        <v>751</v>
      </c>
      <c r="B2069" s="9" t="str">
        <f>"579"</f>
        <v>579</v>
      </c>
      <c r="C2069" s="10">
        <v>5.2960000000000003</v>
      </c>
      <c r="D2069" s="11">
        <v>0.29426932</v>
      </c>
    </row>
    <row r="2070" spans="1:4" x14ac:dyDescent="0.25">
      <c r="A2070" s="8" t="s">
        <v>751</v>
      </c>
      <c r="B2070" s="9" t="str">
        <f>"579"</f>
        <v>579</v>
      </c>
      <c r="C2070" s="10">
        <v>5.3360000000000003</v>
      </c>
      <c r="D2070" s="11">
        <v>0.27476758000000001</v>
      </c>
    </row>
    <row r="2071" spans="1:4" x14ac:dyDescent="0.25">
      <c r="A2071" s="8" t="s">
        <v>751</v>
      </c>
      <c r="B2071" s="9" t="str">
        <f>"579"</f>
        <v>579</v>
      </c>
      <c r="C2071" s="10">
        <v>5.41</v>
      </c>
      <c r="D2071" s="11">
        <v>0.26365485</v>
      </c>
    </row>
    <row r="2072" spans="1:4" x14ac:dyDescent="0.25">
      <c r="A2072" s="8" t="s">
        <v>751</v>
      </c>
      <c r="B2072" s="9" t="str">
        <f>"581"</f>
        <v>581</v>
      </c>
      <c r="C2072" s="10">
        <v>5.7839999999999998</v>
      </c>
      <c r="D2072" s="11">
        <v>0.40539657000000001</v>
      </c>
    </row>
    <row r="2073" spans="1:4" x14ac:dyDescent="0.25">
      <c r="A2073" s="8" t="s">
        <v>751</v>
      </c>
      <c r="B2073" s="9" t="str">
        <f>"581"</f>
        <v>581</v>
      </c>
      <c r="C2073" s="10">
        <v>5.8579999999999997</v>
      </c>
      <c r="D2073" s="11">
        <v>0.37227629000000001</v>
      </c>
    </row>
    <row r="2074" spans="1:4" x14ac:dyDescent="0.25">
      <c r="A2074" s="8" t="s">
        <v>751</v>
      </c>
      <c r="B2074" s="9" t="str">
        <f>"581"</f>
        <v>581</v>
      </c>
      <c r="C2074" s="10">
        <v>5.827</v>
      </c>
      <c r="D2074" s="11">
        <v>0.33392650000000001</v>
      </c>
    </row>
    <row r="2075" spans="1:4" x14ac:dyDescent="0.25">
      <c r="A2075" s="8" t="s">
        <v>751</v>
      </c>
      <c r="B2075" s="9" t="str">
        <f>"583"</f>
        <v>583</v>
      </c>
      <c r="C2075" s="10">
        <v>7.0970000000000004</v>
      </c>
      <c r="D2075" s="11">
        <v>1.3803747799999999</v>
      </c>
    </row>
    <row r="2076" spans="1:4" x14ac:dyDescent="0.25">
      <c r="A2076" s="8" t="s">
        <v>751</v>
      </c>
      <c r="B2076" s="9" t="str">
        <f>"583"</f>
        <v>583</v>
      </c>
      <c r="C2076" s="10">
        <v>6.9249999999999998</v>
      </c>
      <c r="D2076" s="11">
        <v>1.48605462</v>
      </c>
    </row>
    <row r="2077" spans="1:4" x14ac:dyDescent="0.25">
      <c r="A2077" s="8" t="s">
        <v>751</v>
      </c>
      <c r="B2077" s="9" t="str">
        <f>"583"</f>
        <v>583</v>
      </c>
      <c r="C2077" s="10">
        <v>7.1219999999999999</v>
      </c>
      <c r="D2077" s="11">
        <v>1.45881755</v>
      </c>
    </row>
    <row r="2078" spans="1:4" x14ac:dyDescent="0.25">
      <c r="A2078" s="8" t="s">
        <v>751</v>
      </c>
      <c r="B2078" s="9" t="str">
        <f>"585"</f>
        <v>585</v>
      </c>
      <c r="C2078" s="10">
        <v>6.556</v>
      </c>
      <c r="D2078" s="11">
        <v>1.3596746099999999</v>
      </c>
    </row>
    <row r="2079" spans="1:4" x14ac:dyDescent="0.25">
      <c r="A2079" s="8" t="s">
        <v>751</v>
      </c>
      <c r="B2079" s="9" t="str">
        <f>"585"</f>
        <v>585</v>
      </c>
      <c r="C2079" s="10">
        <v>6.7110000000000003</v>
      </c>
      <c r="D2079" s="11">
        <v>1.4076118500000001</v>
      </c>
    </row>
    <row r="2080" spans="1:4" x14ac:dyDescent="0.25">
      <c r="A2080" s="8" t="s">
        <v>751</v>
      </c>
      <c r="B2080" s="9" t="str">
        <f>"585"</f>
        <v>585</v>
      </c>
      <c r="C2080" s="10">
        <v>6.6470000000000002</v>
      </c>
      <c r="D2080" s="11">
        <v>1.4010749600000001</v>
      </c>
    </row>
    <row r="2081" spans="1:4" x14ac:dyDescent="0.25">
      <c r="A2081" s="8" t="s">
        <v>751</v>
      </c>
      <c r="B2081" s="9" t="str">
        <f>"587"</f>
        <v>587</v>
      </c>
      <c r="C2081" s="10">
        <v>6.73</v>
      </c>
      <c r="D2081" s="11">
        <v>1.2943056399999999</v>
      </c>
    </row>
    <row r="2082" spans="1:4" x14ac:dyDescent="0.25">
      <c r="A2082" s="8" t="s">
        <v>751</v>
      </c>
      <c r="B2082" s="9" t="str">
        <f>"587"</f>
        <v>587</v>
      </c>
      <c r="C2082" s="10">
        <v>6.931</v>
      </c>
      <c r="D2082" s="11">
        <v>1.33570598</v>
      </c>
    </row>
    <row r="2083" spans="1:4" x14ac:dyDescent="0.25">
      <c r="A2083" s="8" t="s">
        <v>751</v>
      </c>
      <c r="B2083" s="9" t="str">
        <f>"587"</f>
        <v>587</v>
      </c>
      <c r="C2083" s="10">
        <v>6.9039999999999999</v>
      </c>
      <c r="D2083" s="11">
        <v>1.2746949400000001</v>
      </c>
    </row>
    <row r="2084" spans="1:4" x14ac:dyDescent="0.25">
      <c r="A2084" s="8" t="s">
        <v>751</v>
      </c>
      <c r="B2084" s="9" t="str">
        <f>"25 ppm"</f>
        <v>25 ppm</v>
      </c>
      <c r="C2084" s="10">
        <v>26.21</v>
      </c>
      <c r="D2084" s="11">
        <v>28.7187682</v>
      </c>
    </row>
    <row r="2085" spans="1:4" x14ac:dyDescent="0.25">
      <c r="A2085" s="8" t="s">
        <v>751</v>
      </c>
      <c r="B2085" s="9" t="str">
        <f>"25 ppm"</f>
        <v>25 ppm</v>
      </c>
      <c r="C2085" s="10">
        <v>25.4</v>
      </c>
      <c r="D2085" s="11">
        <v>28.925769899999999</v>
      </c>
    </row>
    <row r="2086" spans="1:4" x14ac:dyDescent="0.25">
      <c r="A2086" s="8" t="s">
        <v>751</v>
      </c>
      <c r="B2086" s="9" t="str">
        <f>"25 ppm"</f>
        <v>25 ppm</v>
      </c>
      <c r="C2086" s="10">
        <v>25.88</v>
      </c>
      <c r="D2086" s="11">
        <v>28.991138899999999</v>
      </c>
    </row>
    <row r="2087" spans="1:4" x14ac:dyDescent="0.25">
      <c r="A2087" s="8" t="s">
        <v>751</v>
      </c>
      <c r="B2087" s="9" t="str">
        <f>"DI"</f>
        <v>DI</v>
      </c>
      <c r="C2087" s="10">
        <v>0.89929999999999999</v>
      </c>
      <c r="D2087" s="11">
        <v>8.3301860000000005E-2</v>
      </c>
    </row>
    <row r="2088" spans="1:4" x14ac:dyDescent="0.25">
      <c r="A2088" s="8" t="s">
        <v>751</v>
      </c>
      <c r="B2088" s="9" t="str">
        <f>"DI"</f>
        <v>DI</v>
      </c>
      <c r="C2088" s="10">
        <v>0.92149999999999999</v>
      </c>
      <c r="D2088" s="11">
        <v>8.3301860000000005E-2</v>
      </c>
    </row>
    <row r="2089" spans="1:4" x14ac:dyDescent="0.25">
      <c r="A2089" s="8" t="s">
        <v>751</v>
      </c>
      <c r="B2089" s="9" t="str">
        <f>"DI"</f>
        <v>DI</v>
      </c>
      <c r="C2089" s="10">
        <v>0.92169999999999996</v>
      </c>
      <c r="D2089" s="11">
        <v>8.3301860000000005E-2</v>
      </c>
    </row>
    <row r="2090" spans="1:4" x14ac:dyDescent="0.25">
      <c r="A2090" s="8" t="s">
        <v>751</v>
      </c>
      <c r="B2090" s="9" t="str">
        <f>"524"</f>
        <v>524</v>
      </c>
      <c r="C2090" s="10">
        <v>12.64</v>
      </c>
      <c r="D2090" s="11">
        <v>1.6908774</v>
      </c>
    </row>
    <row r="2091" spans="1:4" x14ac:dyDescent="0.25">
      <c r="A2091" s="8" t="s">
        <v>751</v>
      </c>
      <c r="B2091" s="9" t="str">
        <f>"524"</f>
        <v>524</v>
      </c>
      <c r="C2091" s="10">
        <v>12.61</v>
      </c>
      <c r="D2091" s="11">
        <v>1.66037188</v>
      </c>
    </row>
    <row r="2092" spans="1:4" x14ac:dyDescent="0.25">
      <c r="A2092" s="8" t="s">
        <v>751</v>
      </c>
      <c r="B2092" s="9" t="str">
        <f>"524"</f>
        <v>524</v>
      </c>
      <c r="C2092" s="10">
        <v>12.66</v>
      </c>
      <c r="D2092" s="11">
        <v>1.67671412</v>
      </c>
    </row>
    <row r="2093" spans="1:4" x14ac:dyDescent="0.25">
      <c r="A2093" s="8" t="s">
        <v>751</v>
      </c>
      <c r="B2093" s="9" t="str">
        <f>"526"</f>
        <v>526</v>
      </c>
      <c r="C2093" s="10">
        <v>13.5</v>
      </c>
      <c r="D2093" s="11">
        <v>1.70504067</v>
      </c>
    </row>
    <row r="2094" spans="1:4" x14ac:dyDescent="0.25">
      <c r="A2094" s="8" t="s">
        <v>751</v>
      </c>
      <c r="B2094" s="9" t="str">
        <f>"526"</f>
        <v>526</v>
      </c>
      <c r="C2094" s="10">
        <v>13.56</v>
      </c>
      <c r="D2094" s="11">
        <v>1.6647298100000001</v>
      </c>
    </row>
    <row r="2095" spans="1:4" x14ac:dyDescent="0.25">
      <c r="A2095" s="8" t="s">
        <v>751</v>
      </c>
      <c r="B2095" s="9" t="str">
        <f>"526"</f>
        <v>526</v>
      </c>
      <c r="C2095" s="10">
        <v>13.27</v>
      </c>
      <c r="D2095" s="11">
        <v>1.5884660100000001</v>
      </c>
    </row>
    <row r="2096" spans="1:4" x14ac:dyDescent="0.25">
      <c r="A2096" s="8" t="s">
        <v>751</v>
      </c>
      <c r="B2096" s="9" t="str">
        <f>"528"</f>
        <v>528</v>
      </c>
      <c r="C2096" s="10">
        <v>13.41</v>
      </c>
      <c r="D2096" s="11">
        <v>1.7823939600000001</v>
      </c>
    </row>
    <row r="2097" spans="1:4" x14ac:dyDescent="0.25">
      <c r="A2097" s="8" t="s">
        <v>751</v>
      </c>
      <c r="B2097" s="9" t="str">
        <f>"528"</f>
        <v>528</v>
      </c>
      <c r="C2097" s="10">
        <v>13.15</v>
      </c>
      <c r="D2097" s="11">
        <v>1.7725886099999999</v>
      </c>
    </row>
    <row r="2098" spans="1:4" x14ac:dyDescent="0.25">
      <c r="A2098" s="8" t="s">
        <v>751</v>
      </c>
      <c r="B2098" s="9" t="str">
        <f>"528"</f>
        <v>528</v>
      </c>
      <c r="C2098" s="10">
        <v>13.06</v>
      </c>
      <c r="D2098" s="11">
        <v>1.81507844</v>
      </c>
    </row>
    <row r="2099" spans="1:4" x14ac:dyDescent="0.25">
      <c r="A2099" s="8" t="s">
        <v>751</v>
      </c>
      <c r="B2099" s="9" t="str">
        <f>"530"</f>
        <v>530</v>
      </c>
      <c r="C2099" s="10">
        <v>56.39</v>
      </c>
      <c r="D2099" s="11">
        <v>4.6052440399999997</v>
      </c>
    </row>
    <row r="2100" spans="1:4" x14ac:dyDescent="0.25">
      <c r="A2100" s="8" t="s">
        <v>751</v>
      </c>
      <c r="B2100" s="9" t="str">
        <f>"530"</f>
        <v>530</v>
      </c>
      <c r="C2100" s="10">
        <v>58.53</v>
      </c>
      <c r="D2100" s="11">
        <v>4.6019756000000003</v>
      </c>
    </row>
    <row r="2101" spans="1:4" x14ac:dyDescent="0.25">
      <c r="A2101" s="8" t="s">
        <v>751</v>
      </c>
      <c r="B2101" s="9" t="str">
        <f>"530"</f>
        <v>530</v>
      </c>
      <c r="C2101" s="10">
        <v>58.73</v>
      </c>
      <c r="D2101" s="11">
        <v>4.7577716399999996</v>
      </c>
    </row>
    <row r="2102" spans="1:4" x14ac:dyDescent="0.25">
      <c r="A2102" s="8" t="s">
        <v>751</v>
      </c>
      <c r="B2102" s="9" t="str">
        <f>"532"</f>
        <v>532</v>
      </c>
      <c r="C2102" s="10">
        <v>58.17</v>
      </c>
      <c r="D2102" s="11">
        <v>4.9266414899999997</v>
      </c>
    </row>
    <row r="2103" spans="1:4" x14ac:dyDescent="0.25">
      <c r="A2103" s="8" t="s">
        <v>751</v>
      </c>
      <c r="B2103" s="9" t="str">
        <f>"532"</f>
        <v>532</v>
      </c>
      <c r="C2103" s="10">
        <v>58.73</v>
      </c>
      <c r="D2103" s="11">
        <v>4.8863306199999998</v>
      </c>
    </row>
    <row r="2104" spans="1:4" x14ac:dyDescent="0.25">
      <c r="A2104" s="8" t="s">
        <v>751</v>
      </c>
      <c r="B2104" s="9" t="str">
        <f>"532"</f>
        <v>532</v>
      </c>
      <c r="C2104" s="10">
        <v>60.21</v>
      </c>
      <c r="D2104" s="11">
        <v>4.9462521800000001</v>
      </c>
    </row>
    <row r="2105" spans="1:4" x14ac:dyDescent="0.25">
      <c r="A2105" s="8" t="s">
        <v>751</v>
      </c>
      <c r="B2105" s="9" t="str">
        <f>"534"</f>
        <v>534</v>
      </c>
      <c r="C2105" s="10">
        <v>56.76</v>
      </c>
      <c r="D2105" s="11">
        <v>5.0203370100000004</v>
      </c>
    </row>
    <row r="2106" spans="1:4" x14ac:dyDescent="0.25">
      <c r="A2106" s="8" t="s">
        <v>751</v>
      </c>
      <c r="B2106" s="9" t="str">
        <f>"534"</f>
        <v>534</v>
      </c>
      <c r="C2106" s="10">
        <v>56.89</v>
      </c>
      <c r="D2106" s="11">
        <v>4.8351249300000001</v>
      </c>
    </row>
    <row r="2107" spans="1:4" x14ac:dyDescent="0.25">
      <c r="A2107" s="8" t="s">
        <v>751</v>
      </c>
      <c r="B2107" s="9" t="str">
        <f>"534"</f>
        <v>534</v>
      </c>
      <c r="C2107" s="10">
        <v>56.24</v>
      </c>
      <c r="D2107" s="11">
        <v>5.0105316699999998</v>
      </c>
    </row>
    <row r="2108" spans="1:4" x14ac:dyDescent="0.25">
      <c r="A2108" s="8" t="s">
        <v>751</v>
      </c>
      <c r="B2108" s="9" t="str">
        <f>"536"</f>
        <v>536</v>
      </c>
      <c r="C2108" s="10">
        <v>13.94</v>
      </c>
      <c r="D2108" s="11">
        <v>2.8174026699999999</v>
      </c>
    </row>
    <row r="2109" spans="1:4" x14ac:dyDescent="0.25">
      <c r="A2109" s="8" t="s">
        <v>751</v>
      </c>
      <c r="B2109" s="9" t="str">
        <f>"536"</f>
        <v>536</v>
      </c>
      <c r="C2109" s="10">
        <v>13.79</v>
      </c>
      <c r="D2109" s="11">
        <v>2.8838611300000001</v>
      </c>
    </row>
    <row r="2110" spans="1:4" x14ac:dyDescent="0.25">
      <c r="A2110" s="8" t="s">
        <v>751</v>
      </c>
      <c r="B2110" s="9" t="str">
        <f>"536"</f>
        <v>536</v>
      </c>
      <c r="C2110" s="10">
        <v>13.99</v>
      </c>
      <c r="D2110" s="11">
        <v>2.8740557799999999</v>
      </c>
    </row>
    <row r="2111" spans="1:4" x14ac:dyDescent="0.25">
      <c r="A2111" s="8" t="s">
        <v>751</v>
      </c>
      <c r="B2111" s="9" t="str">
        <f>"538"</f>
        <v>538</v>
      </c>
      <c r="C2111" s="10">
        <v>14.01</v>
      </c>
      <c r="D2111" s="11">
        <v>3.2597327100000002</v>
      </c>
    </row>
    <row r="2112" spans="1:4" x14ac:dyDescent="0.25">
      <c r="A2112" s="8" t="s">
        <v>751</v>
      </c>
      <c r="B2112" s="9" t="str">
        <f>"538"</f>
        <v>538</v>
      </c>
      <c r="C2112" s="10">
        <v>14</v>
      </c>
      <c r="D2112" s="11">
        <v>3.27716444</v>
      </c>
    </row>
    <row r="2113" spans="1:4" x14ac:dyDescent="0.25">
      <c r="A2113" s="8" t="s">
        <v>751</v>
      </c>
      <c r="B2113" s="9" t="str">
        <f>"538"</f>
        <v>538</v>
      </c>
      <c r="C2113" s="10">
        <v>14.2</v>
      </c>
      <c r="D2113" s="11">
        <v>3.2597327100000002</v>
      </c>
    </row>
    <row r="2114" spans="1:4" x14ac:dyDescent="0.25">
      <c r="A2114" s="8" t="s">
        <v>751</v>
      </c>
      <c r="B2114" s="9" t="str">
        <f>"540"</f>
        <v>540</v>
      </c>
      <c r="C2114" s="10">
        <v>13.41</v>
      </c>
      <c r="D2114" s="11">
        <v>3.1660371899999999</v>
      </c>
    </row>
    <row r="2115" spans="1:4" x14ac:dyDescent="0.25">
      <c r="A2115" s="8" t="s">
        <v>751</v>
      </c>
      <c r="B2115" s="9" t="str">
        <f>"540"</f>
        <v>540</v>
      </c>
      <c r="C2115" s="10">
        <v>13.42</v>
      </c>
      <c r="D2115" s="11">
        <v>3.2052585699999998</v>
      </c>
    </row>
    <row r="2116" spans="1:4" x14ac:dyDescent="0.25">
      <c r="A2116" s="8" t="s">
        <v>751</v>
      </c>
      <c r="B2116" s="9" t="str">
        <f>"540"</f>
        <v>540</v>
      </c>
      <c r="C2116" s="10">
        <v>13.38</v>
      </c>
      <c r="D2116" s="11">
        <v>3.1170104599999999</v>
      </c>
    </row>
    <row r="2117" spans="1:4" x14ac:dyDescent="0.25">
      <c r="A2117" s="8" t="s">
        <v>751</v>
      </c>
      <c r="B2117" s="9" t="str">
        <f>"542"</f>
        <v>542</v>
      </c>
      <c r="C2117" s="10">
        <v>5.5060000000000002</v>
      </c>
      <c r="D2117" s="11">
        <v>1.0088611300000001</v>
      </c>
    </row>
    <row r="2118" spans="1:4" x14ac:dyDescent="0.25">
      <c r="A2118" s="8" t="s">
        <v>751</v>
      </c>
      <c r="B2118" s="9" t="str">
        <f>"542"</f>
        <v>542</v>
      </c>
      <c r="C2118" s="10">
        <v>5.4059999999999997</v>
      </c>
      <c r="D2118" s="11">
        <v>0.98957728</v>
      </c>
    </row>
    <row r="2119" spans="1:4" x14ac:dyDescent="0.25">
      <c r="A2119" s="8" t="s">
        <v>751</v>
      </c>
      <c r="B2119" s="9" t="str">
        <f>"542"</f>
        <v>542</v>
      </c>
      <c r="C2119" s="10">
        <v>5.58</v>
      </c>
      <c r="D2119" s="11">
        <v>1.0293433999999999</v>
      </c>
    </row>
    <row r="2120" spans="1:4" x14ac:dyDescent="0.25">
      <c r="A2120" s="8" t="s">
        <v>751</v>
      </c>
      <c r="B2120" s="9" t="str">
        <f>"544"</f>
        <v>544</v>
      </c>
      <c r="C2120" s="10">
        <v>5.1989999999999998</v>
      </c>
      <c r="D2120" s="11">
        <v>0.92453514999999997</v>
      </c>
    </row>
    <row r="2121" spans="1:4" x14ac:dyDescent="0.25">
      <c r="A2121" s="8" t="s">
        <v>751</v>
      </c>
      <c r="B2121" s="9" t="str">
        <f>"544"</f>
        <v>544</v>
      </c>
      <c r="C2121" s="10">
        <v>5.07</v>
      </c>
      <c r="D2121" s="11">
        <v>0.85088611000000003</v>
      </c>
    </row>
    <row r="2122" spans="1:4" x14ac:dyDescent="0.25">
      <c r="A2122" s="8" t="s">
        <v>751</v>
      </c>
      <c r="B2122" s="9" t="str">
        <f>"544"</f>
        <v>544</v>
      </c>
      <c r="C2122" s="10">
        <v>5.2359999999999998</v>
      </c>
      <c r="D2122" s="11">
        <v>0.90013074000000004</v>
      </c>
    </row>
    <row r="2123" spans="1:4" x14ac:dyDescent="0.25">
      <c r="A2123" s="8" t="s">
        <v>751</v>
      </c>
      <c r="B2123" s="9" t="str">
        <f>"546"</f>
        <v>546</v>
      </c>
      <c r="C2123" s="10">
        <v>4.8330000000000002</v>
      </c>
      <c r="D2123" s="11">
        <v>0.82942329999999997</v>
      </c>
    </row>
    <row r="2124" spans="1:4" x14ac:dyDescent="0.25">
      <c r="A2124" s="8" t="s">
        <v>751</v>
      </c>
      <c r="B2124" s="9" t="str">
        <f>"546"</f>
        <v>546</v>
      </c>
      <c r="C2124" s="10">
        <v>4.952</v>
      </c>
      <c r="D2124" s="11">
        <v>0.84641922999999997</v>
      </c>
    </row>
    <row r="2125" spans="1:4" x14ac:dyDescent="0.25">
      <c r="A2125" s="8" t="s">
        <v>751</v>
      </c>
      <c r="B2125" s="9" t="str">
        <f>"546"</f>
        <v>546</v>
      </c>
      <c r="C2125" s="10">
        <v>4.8310000000000004</v>
      </c>
      <c r="D2125" s="11">
        <v>0.80981261000000004</v>
      </c>
    </row>
    <row r="2126" spans="1:4" x14ac:dyDescent="0.25">
      <c r="A2126" s="8" t="s">
        <v>751</v>
      </c>
      <c r="B2126" s="9" t="str">
        <f>"548"</f>
        <v>548</v>
      </c>
      <c r="C2126" s="10">
        <v>20.7</v>
      </c>
      <c r="D2126" s="11">
        <v>2.88930854</v>
      </c>
    </row>
    <row r="2127" spans="1:4" x14ac:dyDescent="0.25">
      <c r="A2127" s="8" t="s">
        <v>751</v>
      </c>
      <c r="B2127" s="9" t="str">
        <f>"548"</f>
        <v>548</v>
      </c>
      <c r="C2127" s="10">
        <v>20.48</v>
      </c>
      <c r="D2127" s="11">
        <v>2.8370133599999998</v>
      </c>
    </row>
    <row r="2128" spans="1:4" x14ac:dyDescent="0.25">
      <c r="A2128" s="8" t="s">
        <v>751</v>
      </c>
      <c r="B2128" s="9" t="str">
        <f>"548"</f>
        <v>548</v>
      </c>
      <c r="C2128" s="10">
        <v>20.84</v>
      </c>
      <c r="D2128" s="11">
        <v>2.8871295799999999</v>
      </c>
    </row>
    <row r="2129" spans="1:4" x14ac:dyDescent="0.25">
      <c r="A2129" s="8" t="s">
        <v>751</v>
      </c>
      <c r="B2129" s="9" t="str">
        <f>"550"</f>
        <v>550</v>
      </c>
      <c r="C2129" s="10">
        <v>26.49</v>
      </c>
      <c r="D2129" s="11">
        <v>2.6300116199999999</v>
      </c>
    </row>
    <row r="2130" spans="1:4" x14ac:dyDescent="0.25">
      <c r="A2130" s="8" t="s">
        <v>751</v>
      </c>
      <c r="B2130" s="9" t="str">
        <f>"550"</f>
        <v>550</v>
      </c>
      <c r="C2130" s="10">
        <v>25.7</v>
      </c>
      <c r="D2130" s="11">
        <v>2.5134369599999999</v>
      </c>
    </row>
    <row r="2131" spans="1:4" x14ac:dyDescent="0.25">
      <c r="A2131" s="8" t="s">
        <v>751</v>
      </c>
      <c r="B2131" s="9" t="str">
        <f>"550"</f>
        <v>550</v>
      </c>
      <c r="C2131" s="10">
        <v>26.28</v>
      </c>
      <c r="D2131" s="11">
        <v>2.58316386</v>
      </c>
    </row>
    <row r="2132" spans="1:4" x14ac:dyDescent="0.25">
      <c r="A2132" s="8" t="s">
        <v>751</v>
      </c>
      <c r="B2132" s="9" t="str">
        <f>"552"</f>
        <v>552</v>
      </c>
      <c r="C2132" s="10">
        <v>25.26</v>
      </c>
      <c r="D2132" s="11">
        <v>2.3151510700000002</v>
      </c>
    </row>
    <row r="2133" spans="1:4" x14ac:dyDescent="0.25">
      <c r="A2133" s="8" t="s">
        <v>751</v>
      </c>
      <c r="B2133" s="9" t="str">
        <f>"552"</f>
        <v>552</v>
      </c>
      <c r="C2133" s="10">
        <v>24.91</v>
      </c>
      <c r="D2133" s="11">
        <v>2.2933614200000001</v>
      </c>
    </row>
    <row r="2134" spans="1:4" x14ac:dyDescent="0.25">
      <c r="A2134" s="8" t="s">
        <v>751</v>
      </c>
      <c r="B2134" s="9" t="str">
        <f>"552"</f>
        <v>552</v>
      </c>
      <c r="C2134" s="10">
        <v>25.62</v>
      </c>
      <c r="D2134" s="11">
        <v>2.2737507300000002</v>
      </c>
    </row>
    <row r="2135" spans="1:4" x14ac:dyDescent="0.25">
      <c r="A2135" s="8" t="s">
        <v>751</v>
      </c>
      <c r="B2135" s="9" t="str">
        <f>"554"</f>
        <v>554</v>
      </c>
      <c r="C2135" s="10">
        <v>23.81</v>
      </c>
      <c r="D2135" s="11">
        <v>2.4709471199999999</v>
      </c>
    </row>
    <row r="2136" spans="1:4" x14ac:dyDescent="0.25">
      <c r="A2136" s="8" t="s">
        <v>751</v>
      </c>
      <c r="B2136" s="9" t="str">
        <f>"554"</f>
        <v>554</v>
      </c>
      <c r="C2136" s="10">
        <v>23.81</v>
      </c>
      <c r="D2136" s="11">
        <v>2.4774840199999999</v>
      </c>
    </row>
    <row r="2137" spans="1:4" x14ac:dyDescent="0.25">
      <c r="A2137" s="8" t="s">
        <v>751</v>
      </c>
      <c r="B2137" s="9" t="str">
        <f>"554"</f>
        <v>554</v>
      </c>
      <c r="C2137" s="10">
        <v>22.92</v>
      </c>
      <c r="D2137" s="11">
        <v>2.4829314400000002</v>
      </c>
    </row>
    <row r="2138" spans="1:4" x14ac:dyDescent="0.25">
      <c r="A2138" s="8" t="s">
        <v>751</v>
      </c>
      <c r="B2138" s="9" t="str">
        <f>"556"</f>
        <v>556</v>
      </c>
      <c r="C2138" s="10">
        <v>25.24</v>
      </c>
      <c r="D2138" s="11">
        <v>2.8696978500000001</v>
      </c>
    </row>
    <row r="2139" spans="1:4" x14ac:dyDescent="0.25">
      <c r="A2139" s="8" t="s">
        <v>751</v>
      </c>
      <c r="B2139" s="9" t="str">
        <f>"556"</f>
        <v>556</v>
      </c>
      <c r="C2139" s="10">
        <v>25.04</v>
      </c>
      <c r="D2139" s="11">
        <v>2.8914875100000001</v>
      </c>
    </row>
    <row r="2140" spans="1:4" x14ac:dyDescent="0.25">
      <c r="A2140" s="8" t="s">
        <v>751</v>
      </c>
      <c r="B2140" s="9" t="str">
        <f>"556"</f>
        <v>556</v>
      </c>
      <c r="C2140" s="10">
        <v>25.43</v>
      </c>
      <c r="D2140" s="11">
        <v>2.6539802400000001</v>
      </c>
    </row>
    <row r="2141" spans="1:4" x14ac:dyDescent="0.25">
      <c r="A2141" s="8" t="s">
        <v>751</v>
      </c>
      <c r="B2141" s="9" t="str">
        <f>"558"</f>
        <v>558</v>
      </c>
      <c r="C2141" s="10">
        <v>22.55</v>
      </c>
      <c r="D2141" s="11">
        <v>2.3227774499999998</v>
      </c>
    </row>
    <row r="2142" spans="1:4" x14ac:dyDescent="0.25">
      <c r="A2142" s="8" t="s">
        <v>751</v>
      </c>
      <c r="B2142" s="9" t="str">
        <f>"558"</f>
        <v>558</v>
      </c>
      <c r="C2142" s="10">
        <v>22.63</v>
      </c>
      <c r="D2142" s="11">
        <v>2.36090936</v>
      </c>
    </row>
    <row r="2143" spans="1:4" x14ac:dyDescent="0.25">
      <c r="A2143" s="8" t="s">
        <v>751</v>
      </c>
      <c r="B2143" s="9" t="str">
        <f>"558"</f>
        <v>558</v>
      </c>
      <c r="C2143" s="10">
        <v>21.92</v>
      </c>
      <c r="D2143" s="11">
        <v>2.3358512500000002</v>
      </c>
    </row>
    <row r="2144" spans="1:4" x14ac:dyDescent="0.25">
      <c r="A2144" s="8" t="s">
        <v>751</v>
      </c>
      <c r="B2144" s="9" t="str">
        <f>"560"</f>
        <v>560</v>
      </c>
      <c r="C2144" s="10">
        <v>10.210000000000001</v>
      </c>
      <c r="D2144" s="11">
        <v>1.5764817</v>
      </c>
    </row>
    <row r="2145" spans="1:4" x14ac:dyDescent="0.25">
      <c r="A2145" s="8" t="s">
        <v>751</v>
      </c>
      <c r="B2145" s="9" t="str">
        <f>"560"</f>
        <v>560</v>
      </c>
      <c r="C2145" s="10">
        <v>10.36</v>
      </c>
      <c r="D2145" s="11">
        <v>1.61897153</v>
      </c>
    </row>
    <row r="2146" spans="1:4" x14ac:dyDescent="0.25">
      <c r="A2146" s="8" t="s">
        <v>751</v>
      </c>
      <c r="B2146" s="9" t="str">
        <f>"560"</f>
        <v>560</v>
      </c>
      <c r="C2146" s="10">
        <v>10.63</v>
      </c>
      <c r="D2146" s="11">
        <v>1.65928239</v>
      </c>
    </row>
    <row r="2147" spans="1:4" x14ac:dyDescent="0.25">
      <c r="A2147" s="8" t="s">
        <v>751</v>
      </c>
      <c r="B2147" s="9" t="str">
        <f>"562"</f>
        <v>562</v>
      </c>
      <c r="C2147" s="10">
        <v>11.03</v>
      </c>
      <c r="D2147" s="11">
        <v>1.64947705</v>
      </c>
    </row>
    <row r="2148" spans="1:4" x14ac:dyDescent="0.25">
      <c r="A2148" s="8" t="s">
        <v>751</v>
      </c>
      <c r="B2148" s="9" t="str">
        <f>"562"</f>
        <v>562</v>
      </c>
      <c r="C2148" s="10">
        <v>10.97</v>
      </c>
      <c r="D2148" s="11">
        <v>1.6723561899999999</v>
      </c>
    </row>
    <row r="2149" spans="1:4" x14ac:dyDescent="0.25">
      <c r="A2149" s="8" t="s">
        <v>751</v>
      </c>
      <c r="B2149" s="9" t="str">
        <f>"562"</f>
        <v>562</v>
      </c>
      <c r="C2149" s="10">
        <v>11.35</v>
      </c>
      <c r="D2149" s="11">
        <v>1.6483875699999999</v>
      </c>
    </row>
    <row r="2150" spans="1:4" x14ac:dyDescent="0.25">
      <c r="A2150" s="8" t="s">
        <v>751</v>
      </c>
      <c r="B2150" s="9" t="str">
        <f>"564"</f>
        <v>564</v>
      </c>
      <c r="C2150" s="10">
        <v>9.5169999999999995</v>
      </c>
      <c r="D2150" s="11">
        <v>1.47515979</v>
      </c>
    </row>
    <row r="2151" spans="1:4" x14ac:dyDescent="0.25">
      <c r="A2151" s="8" t="s">
        <v>751</v>
      </c>
      <c r="B2151" s="9" t="str">
        <f>"564"</f>
        <v>564</v>
      </c>
      <c r="C2151" s="10">
        <v>9.8689999999999998</v>
      </c>
      <c r="D2151" s="11">
        <v>1.42286461</v>
      </c>
    </row>
    <row r="2152" spans="1:4" x14ac:dyDescent="0.25">
      <c r="A2152" s="8" t="s">
        <v>751</v>
      </c>
      <c r="B2152" s="9" t="str">
        <f>"564"</f>
        <v>564</v>
      </c>
      <c r="C2152" s="10">
        <v>9.7119999999999997</v>
      </c>
      <c r="D2152" s="11">
        <v>1.47298083</v>
      </c>
    </row>
    <row r="2153" spans="1:4" x14ac:dyDescent="0.25">
      <c r="A2153" s="8" t="s">
        <v>751</v>
      </c>
      <c r="B2153" s="9" t="str">
        <f>"566"</f>
        <v>566</v>
      </c>
      <c r="C2153" s="10">
        <v>5.5140000000000002</v>
      </c>
      <c r="D2153" s="11">
        <v>0.70456856000000001</v>
      </c>
    </row>
    <row r="2154" spans="1:4" x14ac:dyDescent="0.25">
      <c r="A2154" s="8" t="s">
        <v>751</v>
      </c>
      <c r="B2154" s="9" t="str">
        <f>"566"</f>
        <v>566</v>
      </c>
      <c r="C2154" s="10">
        <v>5.468</v>
      </c>
      <c r="D2154" s="11">
        <v>0.70304328999999999</v>
      </c>
    </row>
    <row r="2155" spans="1:4" x14ac:dyDescent="0.25">
      <c r="A2155" s="8" t="s">
        <v>751</v>
      </c>
      <c r="B2155" s="9" t="str">
        <f>"566"</f>
        <v>566</v>
      </c>
      <c r="C2155" s="10">
        <v>5.6070000000000002</v>
      </c>
      <c r="D2155" s="11">
        <v>0.69171267000000003</v>
      </c>
    </row>
    <row r="2156" spans="1:4" x14ac:dyDescent="0.25">
      <c r="A2156" s="8" t="s">
        <v>751</v>
      </c>
      <c r="B2156" s="9" t="str">
        <f>"568"</f>
        <v>568</v>
      </c>
      <c r="C2156" s="10">
        <v>5.5259999999999998</v>
      </c>
      <c r="D2156" s="11">
        <v>0.47370715000000002</v>
      </c>
    </row>
    <row r="2157" spans="1:4" x14ac:dyDescent="0.25">
      <c r="A2157" s="8" t="s">
        <v>751</v>
      </c>
      <c r="B2157" s="9" t="str">
        <f>"568"</f>
        <v>568</v>
      </c>
      <c r="C2157" s="10">
        <v>5.6680000000000001</v>
      </c>
      <c r="D2157" s="11">
        <v>0.47534136999999999</v>
      </c>
    </row>
    <row r="2158" spans="1:4" x14ac:dyDescent="0.25">
      <c r="A2158" s="8" t="s">
        <v>751</v>
      </c>
      <c r="B2158" s="9" t="str">
        <f>"568"</f>
        <v>568</v>
      </c>
      <c r="C2158" s="10">
        <v>5.6950000000000003</v>
      </c>
      <c r="D2158" s="11">
        <v>0.47294450999999998</v>
      </c>
    </row>
    <row r="2159" spans="1:4" x14ac:dyDescent="0.25">
      <c r="A2159" s="8" t="s">
        <v>751</v>
      </c>
      <c r="B2159" s="9" t="str">
        <f>"25 ppm"</f>
        <v>25 ppm</v>
      </c>
      <c r="C2159" s="10">
        <v>25.33</v>
      </c>
      <c r="D2159" s="11">
        <v>31.9436374</v>
      </c>
    </row>
    <row r="2160" spans="1:4" x14ac:dyDescent="0.25">
      <c r="A2160" s="8" t="s">
        <v>751</v>
      </c>
      <c r="B2160" s="9" t="str">
        <f>"25 ppm"</f>
        <v>25 ppm</v>
      </c>
      <c r="C2160" s="10">
        <v>25.08</v>
      </c>
      <c r="D2160" s="11">
        <v>32.793433999999998</v>
      </c>
    </row>
    <row r="2161" spans="1:4" x14ac:dyDescent="0.25">
      <c r="A2161" s="8" t="s">
        <v>751</v>
      </c>
      <c r="B2161" s="9" t="str">
        <f>"25 ppm"</f>
        <v>25 ppm</v>
      </c>
      <c r="C2161" s="10">
        <v>25.82</v>
      </c>
      <c r="D2161" s="11">
        <v>32.379430599999999</v>
      </c>
    </row>
    <row r="2162" spans="1:4" x14ac:dyDescent="0.25">
      <c r="A2162" s="8" t="s">
        <v>751</v>
      </c>
      <c r="B2162" s="9" t="str">
        <f>"DI"</f>
        <v>DI</v>
      </c>
      <c r="C2162" s="10">
        <v>0.95960000000000001</v>
      </c>
      <c r="D2162" s="11">
        <v>8.3301860000000005E-2</v>
      </c>
    </row>
    <row r="2163" spans="1:4" x14ac:dyDescent="0.25">
      <c r="A2163" s="8" t="s">
        <v>751</v>
      </c>
      <c r="B2163" s="9" t="str">
        <f>"DI"</f>
        <v>DI</v>
      </c>
      <c r="C2163" s="10">
        <v>0.98519999999999996</v>
      </c>
      <c r="D2163" s="11">
        <v>8.3301860000000005E-2</v>
      </c>
    </row>
    <row r="2164" spans="1:4" x14ac:dyDescent="0.25">
      <c r="A2164" s="8" t="s">
        <v>751</v>
      </c>
      <c r="B2164" s="9" t="str">
        <f>"DI"</f>
        <v>DI</v>
      </c>
      <c r="C2164" s="10">
        <v>0.95450000000000002</v>
      </c>
      <c r="D2164" s="11">
        <v>8.3301860000000005E-2</v>
      </c>
    </row>
    <row r="2165" spans="1:4" x14ac:dyDescent="0.25">
      <c r="A2165" s="8" t="s">
        <v>751</v>
      </c>
      <c r="B2165" s="9" t="str">
        <f>"570"</f>
        <v>570</v>
      </c>
      <c r="C2165" s="10">
        <v>5.7670000000000003</v>
      </c>
      <c r="D2165" s="11">
        <v>0.73202352999999998</v>
      </c>
    </row>
    <row r="2166" spans="1:4" x14ac:dyDescent="0.25">
      <c r="A2166" s="8" t="s">
        <v>751</v>
      </c>
      <c r="B2166" s="9" t="str">
        <f>"570"</f>
        <v>570</v>
      </c>
      <c r="C2166" s="10">
        <v>5.8070000000000004</v>
      </c>
      <c r="D2166" s="11">
        <v>0.67014090999999998</v>
      </c>
    </row>
    <row r="2167" spans="1:4" x14ac:dyDescent="0.25">
      <c r="A2167" s="8" t="s">
        <v>751</v>
      </c>
      <c r="B2167" s="9" t="str">
        <f>"570"</f>
        <v>570</v>
      </c>
      <c r="C2167" s="10">
        <v>5.734</v>
      </c>
      <c r="D2167" s="11">
        <v>0.69955694000000002</v>
      </c>
    </row>
    <row r="2168" spans="1:4" x14ac:dyDescent="0.25">
      <c r="A2168" s="8" t="s">
        <v>751</v>
      </c>
      <c r="B2168" s="9" t="str">
        <f>"572"</f>
        <v>572</v>
      </c>
      <c r="C2168" s="10">
        <v>38.520000000000003</v>
      </c>
      <c r="D2168" s="11">
        <v>6.2242155700000001</v>
      </c>
    </row>
    <row r="2169" spans="1:4" x14ac:dyDescent="0.25">
      <c r="A2169" s="8" t="s">
        <v>751</v>
      </c>
      <c r="B2169" s="9" t="str">
        <f>"572"</f>
        <v>572</v>
      </c>
      <c r="C2169" s="10">
        <v>39.869999999999997</v>
      </c>
      <c r="D2169" s="11">
        <v>6.1817257400000001</v>
      </c>
    </row>
    <row r="2170" spans="1:4" x14ac:dyDescent="0.25">
      <c r="A2170" s="8" t="s">
        <v>751</v>
      </c>
      <c r="B2170" s="9" t="str">
        <f>"572"</f>
        <v>572</v>
      </c>
      <c r="C2170" s="10">
        <v>39.1</v>
      </c>
      <c r="D2170" s="11">
        <v>6.2492736799999999</v>
      </c>
    </row>
    <row r="2171" spans="1:4" x14ac:dyDescent="0.25">
      <c r="A2171" s="8" t="s">
        <v>751</v>
      </c>
      <c r="B2171" s="9" t="str">
        <f>"574"</f>
        <v>574</v>
      </c>
      <c r="C2171" s="10">
        <v>37.51</v>
      </c>
      <c r="D2171" s="11">
        <v>5.8777600200000002</v>
      </c>
    </row>
    <row r="2172" spans="1:4" x14ac:dyDescent="0.25">
      <c r="A2172" s="8" t="s">
        <v>751</v>
      </c>
      <c r="B2172" s="9" t="str">
        <f>"574"</f>
        <v>574</v>
      </c>
      <c r="C2172" s="10">
        <v>36.74</v>
      </c>
      <c r="D2172" s="11">
        <v>5.8461650199999999</v>
      </c>
    </row>
    <row r="2173" spans="1:4" x14ac:dyDescent="0.25">
      <c r="A2173" s="8" t="s">
        <v>751</v>
      </c>
      <c r="B2173" s="9" t="str">
        <f>"574"</f>
        <v>574</v>
      </c>
      <c r="C2173" s="10">
        <v>37.46</v>
      </c>
      <c r="D2173" s="11">
        <v>5.56943637</v>
      </c>
    </row>
    <row r="2174" spans="1:4" x14ac:dyDescent="0.25">
      <c r="A2174" s="8" t="s">
        <v>751</v>
      </c>
      <c r="B2174" s="9" t="str">
        <f>"576"</f>
        <v>576</v>
      </c>
      <c r="C2174" s="10">
        <v>35.43</v>
      </c>
      <c r="D2174" s="11">
        <v>5.5345729199999996</v>
      </c>
    </row>
    <row r="2175" spans="1:4" x14ac:dyDescent="0.25">
      <c r="A2175" s="8" t="s">
        <v>751</v>
      </c>
      <c r="B2175" s="9" t="str">
        <f>"576"</f>
        <v>576</v>
      </c>
      <c r="C2175" s="10">
        <v>34.46</v>
      </c>
      <c r="D2175" s="11">
        <v>5.6772951799999998</v>
      </c>
    </row>
    <row r="2176" spans="1:4" x14ac:dyDescent="0.25">
      <c r="A2176" s="8" t="s">
        <v>751</v>
      </c>
      <c r="B2176" s="9" t="str">
        <f>"576"</f>
        <v>576</v>
      </c>
      <c r="C2176" s="10">
        <v>34.1</v>
      </c>
      <c r="D2176" s="11">
        <v>5.4953515399999997</v>
      </c>
    </row>
    <row r="2177" spans="1:4" x14ac:dyDescent="0.25">
      <c r="A2177" s="8" t="s">
        <v>751</v>
      </c>
      <c r="B2177" s="9" t="str">
        <f>"578"</f>
        <v>578</v>
      </c>
      <c r="C2177" s="10">
        <v>7.5430000000000001</v>
      </c>
      <c r="D2177" s="11">
        <v>0.66970510999999999</v>
      </c>
    </row>
    <row r="2178" spans="1:4" x14ac:dyDescent="0.25">
      <c r="A2178" s="8" t="s">
        <v>751</v>
      </c>
      <c r="B2178" s="9" t="str">
        <f>"578"</f>
        <v>578</v>
      </c>
      <c r="C2178" s="10">
        <v>7.415</v>
      </c>
      <c r="D2178" s="11">
        <v>0.63604008999999995</v>
      </c>
    </row>
    <row r="2179" spans="1:4" x14ac:dyDescent="0.25">
      <c r="A2179" s="8" t="s">
        <v>751</v>
      </c>
      <c r="B2179" s="9" t="str">
        <f>"578"</f>
        <v>578</v>
      </c>
      <c r="C2179" s="10">
        <v>7.6929999999999996</v>
      </c>
      <c r="D2179" s="11">
        <v>0.62819581999999996</v>
      </c>
    </row>
    <row r="2180" spans="1:4" x14ac:dyDescent="0.25">
      <c r="A2180" s="8" t="s">
        <v>751</v>
      </c>
      <c r="B2180" s="9" t="str">
        <f>"580"</f>
        <v>580</v>
      </c>
      <c r="C2180" s="10">
        <v>7.5720000000000001</v>
      </c>
      <c r="D2180" s="11">
        <v>0.65260023</v>
      </c>
    </row>
    <row r="2181" spans="1:4" x14ac:dyDescent="0.25">
      <c r="A2181" s="8" t="s">
        <v>751</v>
      </c>
      <c r="B2181" s="9" t="str">
        <f>"580"</f>
        <v>580</v>
      </c>
      <c r="C2181" s="10">
        <v>7.4269999999999996</v>
      </c>
      <c r="D2181" s="11">
        <v>0.58864759</v>
      </c>
    </row>
    <row r="2182" spans="1:4" x14ac:dyDescent="0.25">
      <c r="A2182" s="8" t="s">
        <v>751</v>
      </c>
      <c r="B2182" s="9" t="str">
        <f>"580"</f>
        <v>580</v>
      </c>
      <c r="C2182" s="10">
        <v>7.5990000000000002</v>
      </c>
      <c r="D2182" s="11">
        <v>0.61305200000000004</v>
      </c>
    </row>
    <row r="2183" spans="1:4" x14ac:dyDescent="0.25">
      <c r="A2183" s="8" t="s">
        <v>751</v>
      </c>
      <c r="B2183" s="9" t="str">
        <f>"582"</f>
        <v>582</v>
      </c>
      <c r="C2183" s="10">
        <v>7.24</v>
      </c>
      <c r="D2183" s="11">
        <v>0.78170395000000004</v>
      </c>
    </row>
    <row r="2184" spans="1:4" x14ac:dyDescent="0.25">
      <c r="A2184" s="8" t="s">
        <v>751</v>
      </c>
      <c r="B2184" s="9" t="str">
        <f>"582"</f>
        <v>582</v>
      </c>
      <c r="C2184" s="10">
        <v>7.0720000000000001</v>
      </c>
      <c r="D2184" s="11">
        <v>0.70282538999999999</v>
      </c>
    </row>
    <row r="2185" spans="1:4" x14ac:dyDescent="0.25">
      <c r="A2185" s="8" t="s">
        <v>751</v>
      </c>
      <c r="B2185" s="9" t="str">
        <f>"582"</f>
        <v>582</v>
      </c>
      <c r="C2185" s="10">
        <v>7.1820000000000004</v>
      </c>
      <c r="D2185" s="11">
        <v>0.68572051000000001</v>
      </c>
    </row>
    <row r="2186" spans="1:4" x14ac:dyDescent="0.25">
      <c r="A2186" s="8" t="s">
        <v>751</v>
      </c>
      <c r="B2186" s="9" t="str">
        <f>"584"</f>
        <v>584</v>
      </c>
      <c r="C2186" s="10">
        <v>7.4210000000000003</v>
      </c>
      <c r="D2186" s="11">
        <v>1.493681</v>
      </c>
    </row>
    <row r="2187" spans="1:4" x14ac:dyDescent="0.25">
      <c r="A2187" s="8" t="s">
        <v>751</v>
      </c>
      <c r="B2187" s="9" t="str">
        <f>"584"</f>
        <v>584</v>
      </c>
      <c r="C2187" s="10">
        <v>7.1779999999999999</v>
      </c>
      <c r="D2187" s="11">
        <v>1.4359384100000001</v>
      </c>
    </row>
    <row r="2188" spans="1:4" x14ac:dyDescent="0.25">
      <c r="A2188" s="8" t="s">
        <v>751</v>
      </c>
      <c r="B2188" s="9" t="str">
        <f>"584"</f>
        <v>584</v>
      </c>
      <c r="C2188" s="10">
        <v>7.3010000000000002</v>
      </c>
      <c r="D2188" s="11">
        <v>1.4947704799999999</v>
      </c>
    </row>
    <row r="2189" spans="1:4" x14ac:dyDescent="0.25">
      <c r="A2189" s="8" t="s">
        <v>751</v>
      </c>
      <c r="B2189" s="9" t="str">
        <f>"586"</f>
        <v>586</v>
      </c>
      <c r="C2189" s="10">
        <v>8.2859999999999996</v>
      </c>
      <c r="D2189" s="11">
        <v>1.5013073800000001</v>
      </c>
    </row>
    <row r="2190" spans="1:4" x14ac:dyDescent="0.25">
      <c r="A2190" s="8" t="s">
        <v>751</v>
      </c>
      <c r="B2190" s="9" t="str">
        <f>"586"</f>
        <v>586</v>
      </c>
      <c r="C2190" s="10">
        <v>8.0660000000000007</v>
      </c>
      <c r="D2190" s="11">
        <v>1.51111273</v>
      </c>
    </row>
    <row r="2191" spans="1:4" x14ac:dyDescent="0.25">
      <c r="A2191" s="8" t="s">
        <v>751</v>
      </c>
      <c r="B2191" s="9" t="str">
        <f>"586"</f>
        <v>586</v>
      </c>
      <c r="C2191" s="10">
        <v>8.3070000000000004</v>
      </c>
      <c r="D2191" s="11">
        <v>1.5013073800000001</v>
      </c>
    </row>
    <row r="2192" spans="1:4" x14ac:dyDescent="0.25">
      <c r="A2192" s="8" t="s">
        <v>751</v>
      </c>
      <c r="B2192" s="9" t="str">
        <f>"588"</f>
        <v>588</v>
      </c>
      <c r="C2192" s="10">
        <v>7.4690000000000003</v>
      </c>
      <c r="D2192" s="11">
        <v>1.3771063299999999</v>
      </c>
    </row>
    <row r="2193" spans="1:4" x14ac:dyDescent="0.25">
      <c r="A2193" s="8" t="s">
        <v>751</v>
      </c>
      <c r="B2193" s="9" t="str">
        <f>"588"</f>
        <v>588</v>
      </c>
      <c r="C2193" s="10">
        <v>7.5209999999999999</v>
      </c>
      <c r="D2193" s="11">
        <v>1.4185066799999999</v>
      </c>
    </row>
    <row r="2194" spans="1:4" x14ac:dyDescent="0.25">
      <c r="A2194" s="8" t="s">
        <v>751</v>
      </c>
      <c r="B2194" s="9" t="str">
        <f>"588"</f>
        <v>588</v>
      </c>
      <c r="C2194" s="10">
        <v>7.66</v>
      </c>
      <c r="D2194" s="11">
        <v>1.38800116</v>
      </c>
    </row>
    <row r="2195" spans="1:4" x14ac:dyDescent="0.25">
      <c r="A2195" s="8" t="s">
        <v>752</v>
      </c>
      <c r="B2195" s="9" t="s">
        <v>1</v>
      </c>
      <c r="C2195" s="10">
        <v>0.72879195872474267</v>
      </c>
      <c r="D2195" s="10">
        <v>3.182428641857777E-2</v>
      </c>
    </row>
    <row r="2196" spans="1:4" x14ac:dyDescent="0.25">
      <c r="A2196" s="8" t="s">
        <v>752</v>
      </c>
      <c r="B2196" s="9" t="s">
        <v>1</v>
      </c>
      <c r="C2196" s="10">
        <v>0.71499928056075146</v>
      </c>
      <c r="D2196" s="10">
        <v>3.182428641857777E-2</v>
      </c>
    </row>
    <row r="2197" spans="1:4" x14ac:dyDescent="0.25">
      <c r="A2197" s="8" t="s">
        <v>752</v>
      </c>
      <c r="B2197" s="9" t="s">
        <v>1</v>
      </c>
      <c r="C2197" s="10">
        <v>0.73647968098008187</v>
      </c>
      <c r="D2197" s="10">
        <v>3.182428641857777E-2</v>
      </c>
    </row>
    <row r="2198" spans="1:4" x14ac:dyDescent="0.25">
      <c r="A2198" s="8" t="s">
        <v>752</v>
      </c>
      <c r="B2198" s="9" t="s">
        <v>1</v>
      </c>
      <c r="C2198" s="10">
        <v>0.82390182737569129</v>
      </c>
      <c r="D2198" s="10">
        <v>3.182428641857777E-2</v>
      </c>
    </row>
    <row r="2199" spans="1:4" x14ac:dyDescent="0.25">
      <c r="A2199" s="8" t="s">
        <v>752</v>
      </c>
      <c r="B2199" s="9" t="s">
        <v>1</v>
      </c>
      <c r="C2199" s="10">
        <v>0.83623507163559385</v>
      </c>
      <c r="D2199" s="10">
        <v>3.182428641857777E-2</v>
      </c>
    </row>
    <row r="2200" spans="1:4" x14ac:dyDescent="0.25">
      <c r="A2200" s="8" t="s">
        <v>752</v>
      </c>
      <c r="B2200" s="9" t="s">
        <v>1</v>
      </c>
      <c r="C2200" s="10">
        <v>0.82945178729264735</v>
      </c>
      <c r="D2200" s="10">
        <v>3.182428641857777E-2</v>
      </c>
    </row>
    <row r="2201" spans="1:4" x14ac:dyDescent="0.25">
      <c r="A2201" s="8" t="s">
        <v>752</v>
      </c>
      <c r="B2201" s="9" t="s">
        <v>463</v>
      </c>
      <c r="C2201" s="10">
        <v>6.1012970461880007</v>
      </c>
      <c r="D2201" s="10">
        <v>0.42155279397514578</v>
      </c>
    </row>
    <row r="2202" spans="1:4" x14ac:dyDescent="0.25">
      <c r="A2202" s="8" t="s">
        <v>752</v>
      </c>
      <c r="B2202" s="9" t="s">
        <v>463</v>
      </c>
      <c r="C2202" s="10">
        <v>6.0355197434685204</v>
      </c>
      <c r="D2202" s="10">
        <v>0.40582765244887198</v>
      </c>
    </row>
    <row r="2203" spans="1:4" x14ac:dyDescent="0.25">
      <c r="A2203" s="8" t="s">
        <v>752</v>
      </c>
      <c r="B2203" s="9" t="s">
        <v>463</v>
      </c>
      <c r="C2203" s="10">
        <v>6.2102407038171394</v>
      </c>
      <c r="D2203" s="10">
        <v>0.37246485218366959</v>
      </c>
    </row>
    <row r="2204" spans="1:4" x14ac:dyDescent="0.25">
      <c r="A2204" s="8" t="s">
        <v>752</v>
      </c>
      <c r="B2204" s="9" t="s">
        <v>464</v>
      </c>
      <c r="C2204" s="10">
        <v>5.9368537893892999</v>
      </c>
      <c r="D2204" s="10">
        <v>0.60239192152729371</v>
      </c>
    </row>
    <row r="2205" spans="1:4" x14ac:dyDescent="0.25">
      <c r="A2205" s="8" t="s">
        <v>752</v>
      </c>
      <c r="B2205" s="9" t="s">
        <v>464</v>
      </c>
      <c r="C2205" s="10">
        <v>6.1424078603876762</v>
      </c>
      <c r="D2205" s="10">
        <v>0.51526613739523652</v>
      </c>
    </row>
    <row r="2206" spans="1:4" x14ac:dyDescent="0.25">
      <c r="A2206" s="8" t="s">
        <v>752</v>
      </c>
      <c r="B2206" s="9" t="s">
        <v>464</v>
      </c>
      <c r="C2206" s="10">
        <v>5.9944089292688449</v>
      </c>
      <c r="D2206" s="10">
        <v>0.63724223518011669</v>
      </c>
    </row>
    <row r="2207" spans="1:4" x14ac:dyDescent="0.25">
      <c r="A2207" s="8" t="s">
        <v>752</v>
      </c>
      <c r="B2207" s="9" t="s">
        <v>465</v>
      </c>
      <c r="C2207" s="10">
        <v>5.9183539229994455</v>
      </c>
      <c r="D2207" s="10">
        <v>0.39541505873552857</v>
      </c>
    </row>
    <row r="2208" spans="1:4" x14ac:dyDescent="0.25">
      <c r="A2208" s="8" t="s">
        <v>752</v>
      </c>
      <c r="B2208" s="9" t="s">
        <v>465</v>
      </c>
      <c r="C2208" s="10">
        <v>5.9265760858393808</v>
      </c>
      <c r="D2208" s="10">
        <v>0.39286503578532206</v>
      </c>
    </row>
    <row r="2209" spans="1:4" x14ac:dyDescent="0.25">
      <c r="A2209" s="8" t="s">
        <v>752</v>
      </c>
      <c r="B2209" s="9" t="s">
        <v>465</v>
      </c>
      <c r="C2209" s="10">
        <v>5.9409648708092666</v>
      </c>
      <c r="D2209" s="10">
        <v>0.42240280162521465</v>
      </c>
    </row>
    <row r="2210" spans="1:4" x14ac:dyDescent="0.25">
      <c r="A2210" s="8" t="s">
        <v>752</v>
      </c>
      <c r="B2210" s="9" t="s">
        <v>466</v>
      </c>
      <c r="C2210" s="10">
        <v>3.4167608789492077</v>
      </c>
      <c r="D2210" s="10">
        <v>0.31848936640429759</v>
      </c>
    </row>
    <row r="2211" spans="1:4" x14ac:dyDescent="0.25">
      <c r="A2211" s="8" t="s">
        <v>752</v>
      </c>
      <c r="B2211" s="9" t="s">
        <v>466</v>
      </c>
      <c r="C2211" s="10">
        <v>3.5298156179983149</v>
      </c>
      <c r="D2211" s="10">
        <v>0.298939190452714</v>
      </c>
    </row>
    <row r="2212" spans="1:4" x14ac:dyDescent="0.25">
      <c r="A2212" s="8" t="s">
        <v>752</v>
      </c>
      <c r="B2212" s="9" t="s">
        <v>466</v>
      </c>
      <c r="C2212" s="10">
        <v>3.4558161524388997</v>
      </c>
      <c r="D2212" s="10">
        <v>0.31105179946619521</v>
      </c>
    </row>
    <row r="2213" spans="1:4" x14ac:dyDescent="0.25">
      <c r="A2213" s="8" t="s">
        <v>752</v>
      </c>
      <c r="B2213" s="9" t="s">
        <v>467</v>
      </c>
      <c r="C2213" s="10">
        <v>3.5483154843881688</v>
      </c>
      <c r="D2213" s="10">
        <v>0.33102697924281316</v>
      </c>
    </row>
    <row r="2214" spans="1:4" x14ac:dyDescent="0.25">
      <c r="A2214" s="8" t="s">
        <v>752</v>
      </c>
      <c r="B2214" s="9" t="s">
        <v>467</v>
      </c>
      <c r="C2214" s="10">
        <v>3.5770930543279413</v>
      </c>
      <c r="D2214" s="10">
        <v>0.34037706339357054</v>
      </c>
    </row>
    <row r="2215" spans="1:4" x14ac:dyDescent="0.25">
      <c r="A2215" s="8" t="s">
        <v>752</v>
      </c>
      <c r="B2215" s="9" t="s">
        <v>467</v>
      </c>
      <c r="C2215" s="10">
        <v>3.5647598100680384</v>
      </c>
      <c r="D2215" s="10">
        <v>0.368852319670877</v>
      </c>
    </row>
    <row r="2216" spans="1:4" x14ac:dyDescent="0.25">
      <c r="A2216" s="8" t="s">
        <v>752</v>
      </c>
      <c r="B2216" s="9" t="s">
        <v>468</v>
      </c>
      <c r="C2216" s="10">
        <v>3.5010380480585419</v>
      </c>
      <c r="D2216" s="10">
        <v>0.40582765244887198</v>
      </c>
    </row>
    <row r="2217" spans="1:4" x14ac:dyDescent="0.25">
      <c r="A2217" s="8" t="s">
        <v>752</v>
      </c>
      <c r="B2217" s="9" t="s">
        <v>468</v>
      </c>
      <c r="C2217" s="10">
        <v>3.5914818392978276</v>
      </c>
      <c r="D2217" s="10">
        <v>0.38393995545959914</v>
      </c>
    </row>
    <row r="2218" spans="1:4" x14ac:dyDescent="0.25">
      <c r="A2218" s="8" t="s">
        <v>752</v>
      </c>
      <c r="B2218" s="9" t="s">
        <v>468</v>
      </c>
      <c r="C2218" s="10">
        <v>3.5729819729079741</v>
      </c>
      <c r="D2218" s="10">
        <v>0.40009010081090735</v>
      </c>
    </row>
    <row r="2219" spans="1:4" x14ac:dyDescent="0.25">
      <c r="A2219" s="8" t="s">
        <v>752</v>
      </c>
      <c r="B2219" s="9" t="s">
        <v>469</v>
      </c>
      <c r="C2219" s="10">
        <v>3.2091512672408484</v>
      </c>
      <c r="D2219" s="10">
        <v>0.32465192186729674</v>
      </c>
    </row>
    <row r="2220" spans="1:4" x14ac:dyDescent="0.25">
      <c r="A2220" s="8" t="s">
        <v>752</v>
      </c>
      <c r="B2220" s="9" t="s">
        <v>469</v>
      </c>
      <c r="C2220" s="10">
        <v>3.2461510000205558</v>
      </c>
      <c r="D2220" s="10">
        <v>0.3167893511041599</v>
      </c>
    </row>
    <row r="2221" spans="1:4" x14ac:dyDescent="0.25">
      <c r="A2221" s="8" t="s">
        <v>752</v>
      </c>
      <c r="B2221" s="9" t="s">
        <v>469</v>
      </c>
      <c r="C2221" s="10">
        <v>3.2420399186005886</v>
      </c>
      <c r="D2221" s="10">
        <v>0.29638916750250754</v>
      </c>
    </row>
    <row r="2222" spans="1:4" x14ac:dyDescent="0.25">
      <c r="A2222" s="8" t="s">
        <v>752</v>
      </c>
      <c r="B2222" s="9" t="s">
        <v>470</v>
      </c>
      <c r="C2222" s="10">
        <v>3.3201504655799714</v>
      </c>
      <c r="D2222" s="10">
        <v>0.25410128691158218</v>
      </c>
    </row>
    <row r="2223" spans="1:4" x14ac:dyDescent="0.25">
      <c r="A2223" s="8" t="s">
        <v>752</v>
      </c>
      <c r="B2223" s="9" t="s">
        <v>470</v>
      </c>
      <c r="C2223" s="10">
        <v>3.285206273510247</v>
      </c>
      <c r="D2223" s="10">
        <v>0.30552674974074762</v>
      </c>
    </row>
    <row r="2224" spans="1:4" x14ac:dyDescent="0.25">
      <c r="A2224" s="8" t="s">
        <v>752</v>
      </c>
      <c r="B2224" s="9" t="s">
        <v>470</v>
      </c>
      <c r="C2224" s="10">
        <v>3.2687619478303773</v>
      </c>
      <c r="D2224" s="10">
        <v>0.24751372762354856</v>
      </c>
    </row>
    <row r="2225" spans="1:4" x14ac:dyDescent="0.25">
      <c r="A2225" s="8" t="s">
        <v>752</v>
      </c>
      <c r="B2225" s="9" t="s">
        <v>471</v>
      </c>
      <c r="C2225" s="10">
        <v>3.2831507328002636</v>
      </c>
      <c r="D2225" s="10">
        <v>0.30743926695340251</v>
      </c>
    </row>
    <row r="2226" spans="1:4" x14ac:dyDescent="0.25">
      <c r="A2226" s="8" t="s">
        <v>752</v>
      </c>
      <c r="B2226" s="9" t="s">
        <v>471</v>
      </c>
      <c r="C2226" s="10">
        <v>3.1968180229809451</v>
      </c>
      <c r="D2226" s="10">
        <v>0.35716471448243026</v>
      </c>
    </row>
    <row r="2227" spans="1:4" x14ac:dyDescent="0.25">
      <c r="A2227" s="8" t="s">
        <v>752</v>
      </c>
      <c r="B2227" s="9" t="s">
        <v>471</v>
      </c>
      <c r="C2227" s="10">
        <v>3.1700959937511564</v>
      </c>
      <c r="D2227" s="10">
        <v>0.34972714754432793</v>
      </c>
    </row>
    <row r="2228" spans="1:4" x14ac:dyDescent="0.25">
      <c r="A2228" s="8" t="s">
        <v>752</v>
      </c>
      <c r="B2228" s="9" t="s">
        <v>472</v>
      </c>
      <c r="C2228" s="10">
        <v>3.7333141482867069</v>
      </c>
      <c r="D2228" s="10">
        <v>0.29745167706509357</v>
      </c>
    </row>
    <row r="2229" spans="1:4" x14ac:dyDescent="0.25">
      <c r="A2229" s="8" t="s">
        <v>752</v>
      </c>
      <c r="B2229" s="9" t="s">
        <v>472</v>
      </c>
      <c r="C2229" s="10">
        <v>3.6922033340870319</v>
      </c>
      <c r="D2229" s="10">
        <v>0.29957669619026567</v>
      </c>
    </row>
    <row r="2230" spans="1:4" x14ac:dyDescent="0.25">
      <c r="A2230" s="8" t="s">
        <v>752</v>
      </c>
      <c r="B2230" s="9" t="s">
        <v>472</v>
      </c>
      <c r="C2230" s="10">
        <v>3.6428703570474217</v>
      </c>
      <c r="D2230" s="10">
        <v>0.26642639783758054</v>
      </c>
    </row>
    <row r="2231" spans="1:4" x14ac:dyDescent="0.25">
      <c r="A2231" s="8" t="s">
        <v>752</v>
      </c>
      <c r="B2231" s="9" t="s">
        <v>473</v>
      </c>
      <c r="C2231" s="10">
        <v>3.8299245616559441</v>
      </c>
      <c r="D2231" s="10">
        <v>0.28810159291433624</v>
      </c>
    </row>
    <row r="2232" spans="1:4" x14ac:dyDescent="0.25">
      <c r="A2232" s="8" t="s">
        <v>752</v>
      </c>
      <c r="B2232" s="9" t="s">
        <v>473</v>
      </c>
      <c r="C2232" s="10">
        <v>3.8422578059158465</v>
      </c>
      <c r="D2232" s="10">
        <v>0.30488924400319595</v>
      </c>
    </row>
    <row r="2233" spans="1:4" x14ac:dyDescent="0.25">
      <c r="A2233" s="8" t="s">
        <v>752</v>
      </c>
      <c r="B2233" s="9" t="s">
        <v>473</v>
      </c>
      <c r="C2233" s="10">
        <v>3.8340356430759117</v>
      </c>
      <c r="D2233" s="10">
        <v>0.31232681094129844</v>
      </c>
    </row>
    <row r="2234" spans="1:4" x14ac:dyDescent="0.25">
      <c r="A2234" s="8" t="s">
        <v>752</v>
      </c>
      <c r="B2234" s="9" t="s">
        <v>474</v>
      </c>
      <c r="C2234" s="10">
        <v>3.9923122777446611</v>
      </c>
      <c r="D2234" s="10">
        <v>0.28087652788875095</v>
      </c>
    </row>
    <row r="2235" spans="1:4" x14ac:dyDescent="0.25">
      <c r="A2235" s="8" t="s">
        <v>752</v>
      </c>
      <c r="B2235" s="9" t="s">
        <v>474</v>
      </c>
      <c r="C2235" s="10">
        <v>4.0231453883944184</v>
      </c>
      <c r="D2235" s="10">
        <v>0.25643880794927154</v>
      </c>
    </row>
    <row r="2236" spans="1:4" x14ac:dyDescent="0.25">
      <c r="A2236" s="8" t="s">
        <v>752</v>
      </c>
      <c r="B2236" s="9" t="s">
        <v>474</v>
      </c>
      <c r="C2236" s="10">
        <v>4.0950893132438493</v>
      </c>
      <c r="D2236" s="10">
        <v>0.26153885384968467</v>
      </c>
    </row>
    <row r="2237" spans="1:4" x14ac:dyDescent="0.25">
      <c r="A2237" s="8" t="s">
        <v>752</v>
      </c>
      <c r="B2237" s="9" t="s">
        <v>475</v>
      </c>
      <c r="C2237" s="10">
        <v>8.8125552426565807</v>
      </c>
      <c r="D2237" s="10">
        <v>2.1326181935637418</v>
      </c>
    </row>
    <row r="2238" spans="1:4" x14ac:dyDescent="0.25">
      <c r="A2238" s="8" t="s">
        <v>752</v>
      </c>
      <c r="B2238" s="9" t="s">
        <v>475</v>
      </c>
      <c r="C2238" s="10">
        <v>8.5042241361590172</v>
      </c>
      <c r="D2238" s="10">
        <v>2.2248440235962126</v>
      </c>
    </row>
    <row r="2239" spans="1:4" x14ac:dyDescent="0.25">
      <c r="A2239" s="8" t="s">
        <v>752</v>
      </c>
      <c r="B2239" s="9" t="s">
        <v>475</v>
      </c>
      <c r="C2239" s="10">
        <v>8.5885013052683519</v>
      </c>
      <c r="D2239" s="10">
        <v>2.1929687367186306</v>
      </c>
    </row>
    <row r="2240" spans="1:4" x14ac:dyDescent="0.25">
      <c r="A2240" s="8" t="s">
        <v>752</v>
      </c>
      <c r="B2240" s="9" t="s">
        <v>476</v>
      </c>
      <c r="C2240" s="10">
        <v>9.4107175892618571</v>
      </c>
      <c r="D2240" s="10">
        <v>2.3332199989799909</v>
      </c>
    </row>
    <row r="2241" spans="1:4" x14ac:dyDescent="0.25">
      <c r="A2241" s="8" t="s">
        <v>752</v>
      </c>
      <c r="B2241" s="9" t="s">
        <v>476</v>
      </c>
      <c r="C2241" s="10">
        <v>9.3161627166026033</v>
      </c>
      <c r="D2241" s="10">
        <v>2.4607211464903185</v>
      </c>
    </row>
    <row r="2242" spans="1:4" x14ac:dyDescent="0.25">
      <c r="A2242" s="8" t="s">
        <v>752</v>
      </c>
      <c r="B2242" s="9" t="s">
        <v>476</v>
      </c>
      <c r="C2242" s="10">
        <v>9.4189397521017924</v>
      </c>
      <c r="D2242" s="10">
        <v>2.3820954388589497</v>
      </c>
    </row>
    <row r="2243" spans="1:4" x14ac:dyDescent="0.25">
      <c r="A2243" s="8" t="s">
        <v>752</v>
      </c>
      <c r="B2243" s="9" t="s">
        <v>1</v>
      </c>
      <c r="C2243" s="10">
        <v>0.73832966761906726</v>
      </c>
      <c r="D2243" s="10">
        <v>3.182428641857777E-2</v>
      </c>
    </row>
    <row r="2244" spans="1:4" x14ac:dyDescent="0.25">
      <c r="A2244" s="8" t="s">
        <v>752</v>
      </c>
      <c r="B2244" s="9" t="s">
        <v>1</v>
      </c>
      <c r="C2244" s="10">
        <v>0.73569857551028806</v>
      </c>
      <c r="D2244" s="10">
        <v>3.182428641857777E-2</v>
      </c>
    </row>
    <row r="2245" spans="1:4" x14ac:dyDescent="0.25">
      <c r="A2245" s="8" t="s">
        <v>752</v>
      </c>
      <c r="B2245" s="9" t="s">
        <v>1</v>
      </c>
      <c r="C2245" s="10">
        <v>0.73744578511377423</v>
      </c>
      <c r="D2245" s="10">
        <v>3.182428641857777E-2</v>
      </c>
    </row>
    <row r="2246" spans="1:4" x14ac:dyDescent="0.25">
      <c r="A2246" s="8" t="s">
        <v>752</v>
      </c>
      <c r="B2246" s="9" t="s">
        <v>477</v>
      </c>
      <c r="C2246" s="10">
        <v>9.7581039692491114</v>
      </c>
      <c r="D2246" s="10">
        <v>2.8729748567737108</v>
      </c>
    </row>
    <row r="2247" spans="1:4" x14ac:dyDescent="0.25">
      <c r="A2247" s="8" t="s">
        <v>752</v>
      </c>
      <c r="B2247" s="9" t="s">
        <v>477</v>
      </c>
      <c r="C2247" s="10">
        <v>9.5669386832206218</v>
      </c>
      <c r="D2247" s="10">
        <v>2.8177243595192354</v>
      </c>
    </row>
    <row r="2248" spans="1:4" x14ac:dyDescent="0.25">
      <c r="A2248" s="8" t="s">
        <v>752</v>
      </c>
      <c r="B2248" s="9" t="s">
        <v>477</v>
      </c>
      <c r="C2248" s="10">
        <v>9.8629365454582842</v>
      </c>
      <c r="D2248" s="10">
        <v>2.7900991108919979</v>
      </c>
    </row>
    <row r="2249" spans="1:4" x14ac:dyDescent="0.25">
      <c r="A2249" s="8" t="s">
        <v>752</v>
      </c>
      <c r="B2249" s="9" t="s">
        <v>478</v>
      </c>
      <c r="C2249" s="10">
        <v>7.0817899648502545</v>
      </c>
      <c r="D2249" s="10">
        <v>0.99020791187120671</v>
      </c>
    </row>
    <row r="2250" spans="1:4" x14ac:dyDescent="0.25">
      <c r="A2250" s="8" t="s">
        <v>752</v>
      </c>
      <c r="B2250" s="9" t="s">
        <v>478</v>
      </c>
      <c r="C2250" s="10">
        <v>6.9666796850911643</v>
      </c>
      <c r="D2250" s="10">
        <v>0.93198238784149046</v>
      </c>
    </row>
    <row r="2251" spans="1:4" x14ac:dyDescent="0.25">
      <c r="A2251" s="8" t="s">
        <v>752</v>
      </c>
      <c r="B2251" s="9" t="s">
        <v>478</v>
      </c>
      <c r="C2251" s="10">
        <v>7.1948447038993617</v>
      </c>
      <c r="D2251" s="10">
        <v>0.97087023783214033</v>
      </c>
    </row>
    <row r="2252" spans="1:4" x14ac:dyDescent="0.25">
      <c r="A2252" s="8" t="s">
        <v>752</v>
      </c>
      <c r="B2252" s="9" t="s">
        <v>479</v>
      </c>
      <c r="C2252" s="10">
        <v>7.400398774897738</v>
      </c>
      <c r="D2252" s="10">
        <v>1.0839212552912973</v>
      </c>
    </row>
    <row r="2253" spans="1:4" x14ac:dyDescent="0.25">
      <c r="A2253" s="8" t="s">
        <v>752</v>
      </c>
      <c r="B2253" s="9" t="s">
        <v>479</v>
      </c>
      <c r="C2253" s="10">
        <v>7.250344303068923</v>
      </c>
      <c r="D2253" s="10">
        <v>1.0480084320758887</v>
      </c>
    </row>
    <row r="2254" spans="1:4" x14ac:dyDescent="0.25">
      <c r="A2254" s="8" t="s">
        <v>752</v>
      </c>
      <c r="B2254" s="9" t="s">
        <v>479</v>
      </c>
      <c r="C2254" s="10">
        <v>7.4928981068470062</v>
      </c>
      <c r="D2254" s="10">
        <v>1.0611835506519558</v>
      </c>
    </row>
    <row r="2255" spans="1:4" x14ac:dyDescent="0.25">
      <c r="A2255" s="8" t="s">
        <v>752</v>
      </c>
      <c r="B2255" s="9" t="s">
        <v>480</v>
      </c>
      <c r="C2255" s="10">
        <v>7.4928981068470062</v>
      </c>
      <c r="D2255" s="10">
        <v>1.1187715689441204</v>
      </c>
    </row>
    <row r="2256" spans="1:4" x14ac:dyDescent="0.25">
      <c r="A2256" s="8" t="s">
        <v>752</v>
      </c>
      <c r="B2256" s="9" t="s">
        <v>480</v>
      </c>
      <c r="C2256" s="10">
        <v>7.5956751423461943</v>
      </c>
      <c r="D2256" s="10">
        <v>1.151496863471771</v>
      </c>
    </row>
    <row r="2257" spans="1:4" x14ac:dyDescent="0.25">
      <c r="A2257" s="8" t="s">
        <v>752</v>
      </c>
      <c r="B2257" s="9" t="s">
        <v>480</v>
      </c>
      <c r="C2257" s="10">
        <v>7.5956751423461943</v>
      </c>
      <c r="D2257" s="10">
        <v>1.1378967410706695</v>
      </c>
    </row>
    <row r="2258" spans="1:4" x14ac:dyDescent="0.25">
      <c r="A2258" s="8" t="s">
        <v>752</v>
      </c>
      <c r="B2258" s="9" t="s">
        <v>481</v>
      </c>
      <c r="C2258" s="10">
        <v>5.3345803613640577</v>
      </c>
      <c r="D2258" s="10">
        <v>0.37756489808408272</v>
      </c>
    </row>
    <row r="2259" spans="1:4" x14ac:dyDescent="0.25">
      <c r="A2259" s="8" t="s">
        <v>752</v>
      </c>
      <c r="B2259" s="9" t="s">
        <v>481</v>
      </c>
      <c r="C2259" s="10">
        <v>5.3489691463339444</v>
      </c>
      <c r="D2259" s="10">
        <v>0.38308994780953032</v>
      </c>
    </row>
    <row r="2260" spans="1:4" x14ac:dyDescent="0.25">
      <c r="A2260" s="8" t="s">
        <v>752</v>
      </c>
      <c r="B2260" s="9" t="s">
        <v>481</v>
      </c>
      <c r="C2260" s="10">
        <v>5.4435240189931973</v>
      </c>
      <c r="D2260" s="10">
        <v>0.37246485218366959</v>
      </c>
    </row>
    <row r="2261" spans="1:4" x14ac:dyDescent="0.25">
      <c r="A2261" s="8" t="s">
        <v>752</v>
      </c>
      <c r="B2261" s="9" t="s">
        <v>482</v>
      </c>
      <c r="C2261" s="10">
        <v>5.4723015889329689</v>
      </c>
      <c r="D2261" s="10">
        <v>0.38457746119715069</v>
      </c>
    </row>
    <row r="2262" spans="1:4" x14ac:dyDescent="0.25">
      <c r="A2262" s="8" t="s">
        <v>752</v>
      </c>
      <c r="B2262" s="9" t="s">
        <v>482</v>
      </c>
      <c r="C2262" s="10">
        <v>5.5195790252625958</v>
      </c>
      <c r="D2262" s="10">
        <v>0.4181527633748704</v>
      </c>
    </row>
    <row r="2263" spans="1:4" x14ac:dyDescent="0.25">
      <c r="A2263" s="8" t="s">
        <v>752</v>
      </c>
      <c r="B2263" s="9" t="s">
        <v>482</v>
      </c>
      <c r="C2263" s="10">
        <v>5.4579128039630831</v>
      </c>
      <c r="D2263" s="10">
        <v>0.38096492868435811</v>
      </c>
    </row>
    <row r="2264" spans="1:4" x14ac:dyDescent="0.25">
      <c r="A2264" s="8" t="s">
        <v>752</v>
      </c>
      <c r="B2264" s="9" t="s">
        <v>483</v>
      </c>
      <c r="C2264" s="10">
        <v>5.4887459146128394</v>
      </c>
      <c r="D2264" s="10">
        <v>0.5943168488516396</v>
      </c>
    </row>
    <row r="2265" spans="1:4" x14ac:dyDescent="0.25">
      <c r="A2265" s="8" t="s">
        <v>752</v>
      </c>
      <c r="B2265" s="9" t="s">
        <v>483</v>
      </c>
      <c r="C2265" s="10">
        <v>5.3613023905938464</v>
      </c>
      <c r="D2265" s="10">
        <v>0.59389184502660519</v>
      </c>
    </row>
    <row r="2266" spans="1:4" x14ac:dyDescent="0.25">
      <c r="A2266" s="8" t="s">
        <v>752</v>
      </c>
      <c r="B2266" s="9" t="s">
        <v>483</v>
      </c>
      <c r="C2266" s="10">
        <v>5.3983021233735542</v>
      </c>
      <c r="D2266" s="10">
        <v>0.57965421688795193</v>
      </c>
    </row>
    <row r="2267" spans="1:4" x14ac:dyDescent="0.25">
      <c r="A2267" s="8" t="s">
        <v>752</v>
      </c>
      <c r="B2267" s="9" t="s">
        <v>484</v>
      </c>
      <c r="C2267" s="10">
        <v>5.2400254887048048</v>
      </c>
      <c r="D2267" s="10">
        <v>0.52142869285823568</v>
      </c>
    </row>
    <row r="2268" spans="1:4" x14ac:dyDescent="0.25">
      <c r="A2268" s="8" t="s">
        <v>752</v>
      </c>
      <c r="B2268" s="9" t="s">
        <v>484</v>
      </c>
      <c r="C2268" s="10">
        <v>5.1372484532056166</v>
      </c>
      <c r="D2268" s="10">
        <v>0.51462863165768491</v>
      </c>
    </row>
    <row r="2269" spans="1:4" x14ac:dyDescent="0.25">
      <c r="A2269" s="8" t="s">
        <v>752</v>
      </c>
      <c r="B2269" s="9" t="s">
        <v>484</v>
      </c>
      <c r="C2269" s="10">
        <v>5.215359000184999</v>
      </c>
      <c r="D2269" s="10">
        <v>0.51802866225796029</v>
      </c>
    </row>
    <row r="2270" spans="1:4" x14ac:dyDescent="0.25">
      <c r="A2270" s="8" t="s">
        <v>752</v>
      </c>
      <c r="B2270" s="9" t="s">
        <v>485</v>
      </c>
      <c r="C2270" s="10">
        <v>5.5380788916524493</v>
      </c>
      <c r="D2270" s="10">
        <v>0.57306665759991837</v>
      </c>
    </row>
    <row r="2271" spans="1:4" x14ac:dyDescent="0.25">
      <c r="A2271" s="8" t="s">
        <v>752</v>
      </c>
      <c r="B2271" s="9" t="s">
        <v>485</v>
      </c>
      <c r="C2271" s="10">
        <v>5.4085798269234733</v>
      </c>
      <c r="D2271" s="10">
        <v>0.54905394148547337</v>
      </c>
    </row>
    <row r="2272" spans="1:4" x14ac:dyDescent="0.25">
      <c r="A2272" s="8" t="s">
        <v>752</v>
      </c>
      <c r="B2272" s="9" t="s">
        <v>485</v>
      </c>
      <c r="C2272" s="10">
        <v>5.5195790252625958</v>
      </c>
      <c r="D2272" s="10">
        <v>0.58942930486374379</v>
      </c>
    </row>
    <row r="2273" spans="1:4" x14ac:dyDescent="0.25">
      <c r="A2273" s="8" t="s">
        <v>752</v>
      </c>
      <c r="B2273" s="9" t="s">
        <v>486</v>
      </c>
      <c r="C2273" s="10">
        <v>5.470246048222986</v>
      </c>
      <c r="D2273" s="10">
        <v>0.55606650459854134</v>
      </c>
    </row>
    <row r="2274" spans="1:4" x14ac:dyDescent="0.25">
      <c r="A2274" s="8" t="s">
        <v>752</v>
      </c>
      <c r="B2274" s="9" t="s">
        <v>486</v>
      </c>
      <c r="C2274" s="10">
        <v>5.3715800941437655</v>
      </c>
      <c r="D2274" s="10">
        <v>0.5860292742634684</v>
      </c>
    </row>
    <row r="2275" spans="1:4" x14ac:dyDescent="0.25">
      <c r="A2275" s="8" t="s">
        <v>752</v>
      </c>
      <c r="B2275" s="9" t="s">
        <v>486</v>
      </c>
      <c r="C2275" s="10">
        <v>5.4764126703529374</v>
      </c>
      <c r="D2275" s="10">
        <v>0.56350407153664372</v>
      </c>
    </row>
    <row r="2276" spans="1:4" x14ac:dyDescent="0.25">
      <c r="A2276" s="8" t="s">
        <v>752</v>
      </c>
      <c r="B2276" s="9" t="s">
        <v>487</v>
      </c>
      <c r="C2276" s="10">
        <v>3.4373162860490458</v>
      </c>
      <c r="D2276" s="10">
        <v>0.28767658908930177</v>
      </c>
    </row>
    <row r="2277" spans="1:4" x14ac:dyDescent="0.25">
      <c r="A2277" s="8" t="s">
        <v>752</v>
      </c>
      <c r="B2277" s="9" t="s">
        <v>487</v>
      </c>
      <c r="C2277" s="10">
        <v>3.4578716931488827</v>
      </c>
      <c r="D2277" s="10">
        <v>0.32656443907995175</v>
      </c>
    </row>
    <row r="2278" spans="1:4" x14ac:dyDescent="0.25">
      <c r="A2278" s="8" t="s">
        <v>752</v>
      </c>
      <c r="B2278" s="9" t="s">
        <v>487</v>
      </c>
      <c r="C2278" s="10">
        <v>3.4496495303089478</v>
      </c>
      <c r="D2278" s="10">
        <v>0.29808918280264518</v>
      </c>
    </row>
    <row r="2279" spans="1:4" x14ac:dyDescent="0.25">
      <c r="A2279" s="8" t="s">
        <v>752</v>
      </c>
      <c r="B2279" s="9" t="s">
        <v>488</v>
      </c>
      <c r="C2279" s="10">
        <v>3.5873707578778604</v>
      </c>
      <c r="D2279" s="10">
        <v>0.35248967240705165</v>
      </c>
    </row>
    <row r="2280" spans="1:4" x14ac:dyDescent="0.25">
      <c r="A2280" s="8" t="s">
        <v>752</v>
      </c>
      <c r="B2280" s="9" t="s">
        <v>488</v>
      </c>
      <c r="C2280" s="10">
        <v>3.5770930543279413</v>
      </c>
      <c r="D2280" s="10">
        <v>0.36396477568298108</v>
      </c>
    </row>
    <row r="2281" spans="1:4" x14ac:dyDescent="0.25">
      <c r="A2281" s="8" t="s">
        <v>752</v>
      </c>
      <c r="B2281" s="9" t="s">
        <v>488</v>
      </c>
      <c r="C2281" s="10">
        <v>3.6408148163374379</v>
      </c>
      <c r="D2281" s="10">
        <v>0.33506451558064027</v>
      </c>
    </row>
    <row r="2282" spans="1:4" x14ac:dyDescent="0.25">
      <c r="A2282" s="8" t="s">
        <v>752</v>
      </c>
      <c r="B2282" s="9" t="s">
        <v>489</v>
      </c>
      <c r="C2282" s="10">
        <v>3.511315751608461</v>
      </c>
      <c r="D2282" s="10">
        <v>0.33357700219301972</v>
      </c>
    </row>
    <row r="2283" spans="1:4" x14ac:dyDescent="0.25">
      <c r="A2283" s="8" t="s">
        <v>752</v>
      </c>
      <c r="B2283" s="9" t="s">
        <v>489</v>
      </c>
      <c r="C2283" s="10">
        <v>3.4907603445086233</v>
      </c>
      <c r="D2283" s="10">
        <v>0.30828927460347139</v>
      </c>
    </row>
    <row r="2284" spans="1:4" x14ac:dyDescent="0.25">
      <c r="A2284" s="8" t="s">
        <v>752</v>
      </c>
      <c r="B2284" s="9" t="s">
        <v>489</v>
      </c>
      <c r="C2284" s="10">
        <v>3.5914818392978276</v>
      </c>
      <c r="D2284" s="10">
        <v>0.3267769409924689</v>
      </c>
    </row>
    <row r="2285" spans="1:4" x14ac:dyDescent="0.25">
      <c r="A2285" s="8" t="s">
        <v>752</v>
      </c>
      <c r="B2285" s="9" t="s">
        <v>490</v>
      </c>
      <c r="C2285" s="10">
        <v>3.1947624822709617</v>
      </c>
      <c r="D2285" s="10">
        <v>3.5019805178246601</v>
      </c>
    </row>
    <row r="2286" spans="1:4" x14ac:dyDescent="0.25">
      <c r="A2286" s="8" t="s">
        <v>752</v>
      </c>
      <c r="B2286" s="9" t="s">
        <v>490</v>
      </c>
      <c r="C2286" s="10">
        <v>3.2667064071203931</v>
      </c>
      <c r="D2286" s="10">
        <v>3.5147306325756933</v>
      </c>
    </row>
    <row r="2287" spans="1:4" x14ac:dyDescent="0.25">
      <c r="A2287" s="8" t="s">
        <v>752</v>
      </c>
      <c r="B2287" s="9" t="s">
        <v>490</v>
      </c>
      <c r="C2287" s="10">
        <v>3.2584842442804582</v>
      </c>
      <c r="D2287" s="10">
        <v>3.4361049249443245</v>
      </c>
    </row>
    <row r="2288" spans="1:4" x14ac:dyDescent="0.25">
      <c r="A2288" s="8" t="s">
        <v>752</v>
      </c>
      <c r="B2288" s="9" t="s">
        <v>491</v>
      </c>
      <c r="C2288" s="10">
        <v>3.2708174885403607</v>
      </c>
      <c r="D2288" s="10">
        <v>3.7399826598439385</v>
      </c>
    </row>
    <row r="2289" spans="1:4" x14ac:dyDescent="0.25">
      <c r="A2289" s="8" t="s">
        <v>752</v>
      </c>
      <c r="B2289" s="9" t="s">
        <v>491</v>
      </c>
      <c r="C2289" s="10">
        <v>3.215317889370799</v>
      </c>
      <c r="D2289" s="10">
        <v>3.6656069904629143</v>
      </c>
    </row>
    <row r="2290" spans="1:4" x14ac:dyDescent="0.25">
      <c r="A2290" s="8" t="s">
        <v>752</v>
      </c>
      <c r="B2290" s="9" t="s">
        <v>491</v>
      </c>
      <c r="C2290" s="10">
        <v>3.2728730292503445</v>
      </c>
      <c r="D2290" s="10">
        <v>3.6209815888342995</v>
      </c>
    </row>
    <row r="2291" spans="1:4" x14ac:dyDescent="0.25">
      <c r="A2291" s="8" t="s">
        <v>752</v>
      </c>
      <c r="B2291" s="9" t="s">
        <v>492</v>
      </c>
      <c r="C2291" s="10">
        <v>3.1885958601410103</v>
      </c>
      <c r="D2291" s="10">
        <v>3.7102323920915286</v>
      </c>
    </row>
    <row r="2292" spans="1:4" x14ac:dyDescent="0.25">
      <c r="A2292" s="8" t="s">
        <v>752</v>
      </c>
      <c r="B2292" s="9" t="s">
        <v>492</v>
      </c>
      <c r="C2292" s="10">
        <v>3.174207075171124</v>
      </c>
      <c r="D2292" s="10">
        <v>3.8164833483501348</v>
      </c>
    </row>
    <row r="2293" spans="1:4" x14ac:dyDescent="0.25">
      <c r="A2293" s="8" t="s">
        <v>752</v>
      </c>
      <c r="B2293" s="9" t="s">
        <v>492</v>
      </c>
      <c r="C2293" s="10">
        <v>3.2132623486608156</v>
      </c>
      <c r="D2293" s="10">
        <v>3.7973581762235855</v>
      </c>
    </row>
    <row r="2294" spans="1:4" x14ac:dyDescent="0.25">
      <c r="A2294" s="8" t="s">
        <v>752</v>
      </c>
      <c r="B2294" s="9" t="s">
        <v>493</v>
      </c>
      <c r="C2294" s="10">
        <v>4.6274743571296435</v>
      </c>
      <c r="D2294" s="10">
        <v>0.43557792020128178</v>
      </c>
    </row>
    <row r="2295" spans="1:4" x14ac:dyDescent="0.25">
      <c r="A2295" s="8" t="s">
        <v>752</v>
      </c>
      <c r="B2295" s="9" t="s">
        <v>493</v>
      </c>
      <c r="C2295" s="10">
        <v>4.7179181483689288</v>
      </c>
      <c r="D2295" s="10">
        <v>0.46129065161586452</v>
      </c>
    </row>
    <row r="2296" spans="1:4" x14ac:dyDescent="0.25">
      <c r="A2296" s="8" t="s">
        <v>752</v>
      </c>
      <c r="B2296" s="9" t="s">
        <v>493</v>
      </c>
      <c r="C2296" s="10">
        <v>4.6603630084893837</v>
      </c>
      <c r="D2296" s="10">
        <v>0.42665283987555891</v>
      </c>
    </row>
    <row r="2297" spans="1:4" x14ac:dyDescent="0.25">
      <c r="A2297" s="8" t="s">
        <v>752</v>
      </c>
      <c r="B2297" s="9" t="s">
        <v>494</v>
      </c>
      <c r="C2297" s="10">
        <v>4.9275833007872727</v>
      </c>
      <c r="D2297" s="10">
        <v>0.47170324532920793</v>
      </c>
    </row>
    <row r="2298" spans="1:4" x14ac:dyDescent="0.25">
      <c r="A2298" s="8" t="s">
        <v>752</v>
      </c>
      <c r="B2298" s="9" t="s">
        <v>494</v>
      </c>
      <c r="C2298" s="10">
        <v>4.9666385742769643</v>
      </c>
      <c r="D2298" s="10">
        <v>0.47850330652975875</v>
      </c>
    </row>
    <row r="2299" spans="1:4" x14ac:dyDescent="0.25">
      <c r="A2299" s="8" t="s">
        <v>752</v>
      </c>
      <c r="B2299" s="9" t="s">
        <v>494</v>
      </c>
      <c r="C2299" s="10">
        <v>5.0262492548664932</v>
      </c>
      <c r="D2299" s="10">
        <v>0.49082841745575712</v>
      </c>
    </row>
    <row r="2300" spans="1:4" x14ac:dyDescent="0.25">
      <c r="A2300" s="8" t="s">
        <v>752</v>
      </c>
      <c r="B2300" s="9" t="s">
        <v>1</v>
      </c>
      <c r="C2300" s="10">
        <v>0.85391272174145405</v>
      </c>
      <c r="D2300" s="10">
        <v>3.182428641857777E-2</v>
      </c>
    </row>
    <row r="2301" spans="1:4" x14ac:dyDescent="0.25">
      <c r="A2301" s="8" t="s">
        <v>752</v>
      </c>
      <c r="B2301" s="9" t="s">
        <v>1</v>
      </c>
      <c r="C2301" s="10">
        <v>0.85350161359945731</v>
      </c>
      <c r="D2301" s="10">
        <v>3.182428641857777E-2</v>
      </c>
    </row>
    <row r="2302" spans="1:4" x14ac:dyDescent="0.25">
      <c r="A2302" s="8" t="s">
        <v>752</v>
      </c>
      <c r="B2302" s="9" t="s">
        <v>1</v>
      </c>
      <c r="C2302" s="10">
        <v>0.84959608625048832</v>
      </c>
      <c r="D2302" s="10">
        <v>3.182428641857777E-2</v>
      </c>
    </row>
    <row r="2303" spans="1:4" x14ac:dyDescent="0.25">
      <c r="A2303" s="8" t="s">
        <v>752</v>
      </c>
      <c r="B2303" s="9" t="s">
        <v>495</v>
      </c>
      <c r="C2303" s="10">
        <v>10.169212111245864</v>
      </c>
      <c r="D2303" s="10">
        <v>0.65615490539414856</v>
      </c>
    </row>
    <row r="2304" spans="1:4" x14ac:dyDescent="0.25">
      <c r="A2304" s="8" t="s">
        <v>752</v>
      </c>
      <c r="B2304" s="9" t="s">
        <v>495</v>
      </c>
      <c r="C2304" s="10">
        <v>9.9616024995375057</v>
      </c>
      <c r="D2304" s="10">
        <v>0.65317987861890758</v>
      </c>
    </row>
    <row r="2305" spans="1:4" x14ac:dyDescent="0.25">
      <c r="A2305" s="8" t="s">
        <v>752</v>
      </c>
      <c r="B2305" s="9" t="s">
        <v>495</v>
      </c>
      <c r="C2305" s="10">
        <v>9.9883245287672935</v>
      </c>
      <c r="D2305" s="10">
        <v>0.64149227343046089</v>
      </c>
    </row>
    <row r="2306" spans="1:4" x14ac:dyDescent="0.25">
      <c r="A2306" s="8" t="s">
        <v>752</v>
      </c>
      <c r="B2306" s="9" t="s">
        <v>496</v>
      </c>
      <c r="C2306" s="10">
        <v>10.547431601882877</v>
      </c>
      <c r="D2306" s="10">
        <v>0.69568026112235015</v>
      </c>
    </row>
    <row r="2307" spans="1:4" x14ac:dyDescent="0.25">
      <c r="A2307" s="8" t="s">
        <v>752</v>
      </c>
      <c r="B2307" s="9" t="s">
        <v>496</v>
      </c>
      <c r="C2307" s="10">
        <v>10.222656169705441</v>
      </c>
      <c r="D2307" s="10">
        <v>0.74221817996361961</v>
      </c>
    </row>
    <row r="2308" spans="1:4" x14ac:dyDescent="0.25">
      <c r="A2308" s="8" t="s">
        <v>752</v>
      </c>
      <c r="B2308" s="9" t="s">
        <v>496</v>
      </c>
      <c r="C2308" s="10">
        <v>10.152767785565995</v>
      </c>
      <c r="D2308" s="10">
        <v>0.73563062067558604</v>
      </c>
    </row>
    <row r="2309" spans="1:4" x14ac:dyDescent="0.25">
      <c r="A2309" s="8" t="s">
        <v>752</v>
      </c>
      <c r="B2309" s="9" t="s">
        <v>497</v>
      </c>
      <c r="C2309" s="10">
        <v>10.72420810294148</v>
      </c>
      <c r="D2309" s="10">
        <v>0.71480543324889922</v>
      </c>
    </row>
    <row r="2310" spans="1:4" x14ac:dyDescent="0.25">
      <c r="A2310" s="8" t="s">
        <v>752</v>
      </c>
      <c r="B2310" s="9" t="s">
        <v>497</v>
      </c>
      <c r="C2310" s="10">
        <v>11.024317046599108</v>
      </c>
      <c r="D2310" s="10">
        <v>0.67613008517076656</v>
      </c>
    </row>
    <row r="2311" spans="1:4" x14ac:dyDescent="0.25">
      <c r="A2311" s="8" t="s">
        <v>752</v>
      </c>
      <c r="B2311" s="9" t="s">
        <v>497</v>
      </c>
      <c r="C2311" s="10">
        <v>10.95853974387963</v>
      </c>
      <c r="D2311" s="10">
        <v>0.66826751440762966</v>
      </c>
    </row>
    <row r="2312" spans="1:4" x14ac:dyDescent="0.25">
      <c r="A2312" s="8" t="s">
        <v>752</v>
      </c>
      <c r="B2312" s="9" t="s">
        <v>498</v>
      </c>
      <c r="C2312" s="10">
        <v>19.100536496125308</v>
      </c>
      <c r="D2312" s="10">
        <v>1.3669738027642249</v>
      </c>
    </row>
    <row r="2313" spans="1:4" x14ac:dyDescent="0.25">
      <c r="A2313" s="8" t="s">
        <v>752</v>
      </c>
      <c r="B2313" s="9" t="s">
        <v>498</v>
      </c>
      <c r="C2313" s="10">
        <v>18.323542107751447</v>
      </c>
      <c r="D2313" s="10">
        <v>1.411174200567805</v>
      </c>
    </row>
    <row r="2314" spans="1:4" x14ac:dyDescent="0.25">
      <c r="A2314" s="8" t="s">
        <v>752</v>
      </c>
      <c r="B2314" s="9" t="s">
        <v>498</v>
      </c>
      <c r="C2314" s="10">
        <v>18.286542374971738</v>
      </c>
      <c r="D2314" s="10">
        <v>1.3979990819917378</v>
      </c>
    </row>
    <row r="2315" spans="1:4" x14ac:dyDescent="0.25">
      <c r="A2315" s="8" t="s">
        <v>752</v>
      </c>
      <c r="B2315" s="9" t="s">
        <v>499</v>
      </c>
      <c r="C2315" s="10">
        <v>19.634977080721086</v>
      </c>
      <c r="D2315" s="10">
        <v>1.508075072675654</v>
      </c>
    </row>
    <row r="2316" spans="1:4" x14ac:dyDescent="0.25">
      <c r="A2316" s="8" t="s">
        <v>752</v>
      </c>
      <c r="B2316" s="9" t="s">
        <v>499</v>
      </c>
      <c r="C2316" s="10">
        <v>19.538366667351848</v>
      </c>
      <c r="D2316" s="10">
        <v>1.6181510633595702</v>
      </c>
    </row>
    <row r="2317" spans="1:4" x14ac:dyDescent="0.25">
      <c r="A2317" s="8" t="s">
        <v>752</v>
      </c>
      <c r="B2317" s="9" t="s">
        <v>499</v>
      </c>
      <c r="C2317" s="10">
        <v>20.185861990996735</v>
      </c>
      <c r="D2317" s="10">
        <v>1.5182751644764803</v>
      </c>
    </row>
    <row r="2318" spans="1:4" x14ac:dyDescent="0.25">
      <c r="A2318" s="8" t="s">
        <v>752</v>
      </c>
      <c r="B2318" s="9" t="s">
        <v>500</v>
      </c>
      <c r="C2318" s="10">
        <v>18.833316203827419</v>
      </c>
      <c r="D2318" s="10">
        <v>1.4290243612192508</v>
      </c>
    </row>
    <row r="2319" spans="1:4" x14ac:dyDescent="0.25">
      <c r="A2319" s="8" t="s">
        <v>752</v>
      </c>
      <c r="B2319" s="9" t="s">
        <v>500</v>
      </c>
      <c r="C2319" s="10">
        <v>18.381097247630994</v>
      </c>
      <c r="D2319" s="10">
        <v>1.404161637454737</v>
      </c>
    </row>
    <row r="2320" spans="1:4" x14ac:dyDescent="0.25">
      <c r="A2320" s="8" t="s">
        <v>752</v>
      </c>
      <c r="B2320" s="9" t="s">
        <v>500</v>
      </c>
      <c r="C2320" s="10">
        <v>18.245431560772065</v>
      </c>
      <c r="D2320" s="10">
        <v>1.4045866412797714</v>
      </c>
    </row>
    <row r="2321" spans="1:4" x14ac:dyDescent="0.25">
      <c r="A2321" s="8" t="s">
        <v>752</v>
      </c>
      <c r="B2321" s="9" t="s">
        <v>501</v>
      </c>
      <c r="C2321" s="10">
        <v>8.4960019733190819</v>
      </c>
      <c r="D2321" s="10">
        <v>0.77048093432840892</v>
      </c>
    </row>
    <row r="2322" spans="1:4" x14ac:dyDescent="0.25">
      <c r="A2322" s="8" t="s">
        <v>752</v>
      </c>
      <c r="B2322" s="9" t="s">
        <v>501</v>
      </c>
      <c r="C2322" s="10">
        <v>8.4692799440892923</v>
      </c>
      <c r="D2322" s="10">
        <v>0.83975655780902025</v>
      </c>
    </row>
    <row r="2323" spans="1:4" x14ac:dyDescent="0.25">
      <c r="A2323" s="8" t="s">
        <v>752</v>
      </c>
      <c r="B2323" s="9" t="s">
        <v>501</v>
      </c>
      <c r="C2323" s="10">
        <v>8.7365002363871831</v>
      </c>
      <c r="D2323" s="10">
        <v>0.82891896027064238</v>
      </c>
    </row>
    <row r="2324" spans="1:4" x14ac:dyDescent="0.25">
      <c r="A2324" s="8" t="s">
        <v>752</v>
      </c>
      <c r="B2324" s="9" t="s">
        <v>502</v>
      </c>
      <c r="C2324" s="10">
        <v>9.3243848794425386</v>
      </c>
      <c r="D2324" s="10">
        <v>0.85271917447257028</v>
      </c>
    </row>
    <row r="2325" spans="1:4" x14ac:dyDescent="0.25">
      <c r="A2325" s="8" t="s">
        <v>752</v>
      </c>
      <c r="B2325" s="9" t="s">
        <v>502</v>
      </c>
      <c r="C2325" s="10">
        <v>9.2565520360130744</v>
      </c>
      <c r="D2325" s="10">
        <v>0.82360641245771204</v>
      </c>
    </row>
    <row r="2326" spans="1:4" x14ac:dyDescent="0.25">
      <c r="A2326" s="8" t="s">
        <v>752</v>
      </c>
      <c r="B2326" s="9" t="s">
        <v>502</v>
      </c>
      <c r="C2326" s="10">
        <v>9.0592201278546334</v>
      </c>
      <c r="D2326" s="10">
        <v>0.88608197473777239</v>
      </c>
    </row>
    <row r="2327" spans="1:4" x14ac:dyDescent="0.25">
      <c r="A2327" s="8" t="s">
        <v>752</v>
      </c>
      <c r="B2327" s="9" t="s">
        <v>503</v>
      </c>
      <c r="C2327" s="10">
        <v>8.7426668585171345</v>
      </c>
      <c r="D2327" s="10">
        <v>0.88841949577546175</v>
      </c>
    </row>
    <row r="2328" spans="1:4" x14ac:dyDescent="0.25">
      <c r="A2328" s="8" t="s">
        <v>752</v>
      </c>
      <c r="B2328" s="9" t="s">
        <v>503</v>
      </c>
      <c r="C2328" s="10">
        <v>8.6028900902382386</v>
      </c>
      <c r="D2328" s="10">
        <v>0.87588188293694635</v>
      </c>
    </row>
    <row r="2329" spans="1:4" x14ac:dyDescent="0.25">
      <c r="A2329" s="8" t="s">
        <v>752</v>
      </c>
      <c r="B2329" s="9" t="s">
        <v>503</v>
      </c>
      <c r="C2329" s="10">
        <v>8.9029990338958687</v>
      </c>
      <c r="D2329" s="10">
        <v>0.8616442547982931</v>
      </c>
    </row>
    <row r="2330" spans="1:4" x14ac:dyDescent="0.25">
      <c r="A2330" s="8" t="s">
        <v>752</v>
      </c>
      <c r="B2330" s="9" t="s">
        <v>504</v>
      </c>
      <c r="C2330" s="10">
        <v>39.172891529116733</v>
      </c>
      <c r="D2330" s="10">
        <v>4.0778607007463066</v>
      </c>
    </row>
    <row r="2331" spans="1:4" x14ac:dyDescent="0.25">
      <c r="A2331" s="8" t="s">
        <v>752</v>
      </c>
      <c r="B2331" s="9" t="s">
        <v>504</v>
      </c>
      <c r="C2331" s="10">
        <v>38.515118501921933</v>
      </c>
      <c r="D2331" s="10">
        <v>3.9928599357394217</v>
      </c>
    </row>
    <row r="2332" spans="1:4" x14ac:dyDescent="0.25">
      <c r="A2332" s="8" t="s">
        <v>752</v>
      </c>
      <c r="B2332" s="9" t="s">
        <v>504</v>
      </c>
      <c r="C2332" s="10">
        <v>38.864560422619171</v>
      </c>
      <c r="D2332" s="10">
        <v>4.1331111980007824</v>
      </c>
    </row>
    <row r="2333" spans="1:4" x14ac:dyDescent="0.25">
      <c r="A2333" s="8" t="s">
        <v>752</v>
      </c>
      <c r="B2333" s="9" t="s">
        <v>505</v>
      </c>
      <c r="C2333" s="10">
        <v>36.274579128039633</v>
      </c>
      <c r="D2333" s="10">
        <v>3.495605460449144</v>
      </c>
    </row>
    <row r="2334" spans="1:4" x14ac:dyDescent="0.25">
      <c r="A2334" s="8" t="s">
        <v>752</v>
      </c>
      <c r="B2334" s="9" t="s">
        <v>505</v>
      </c>
      <c r="C2334" s="10">
        <v>36.110135871240928</v>
      </c>
      <c r="D2334" s="10">
        <v>3.5466059194532749</v>
      </c>
    </row>
    <row r="2335" spans="1:4" x14ac:dyDescent="0.25">
      <c r="A2335" s="8" t="s">
        <v>752</v>
      </c>
      <c r="B2335" s="9" t="s">
        <v>505</v>
      </c>
      <c r="C2335" s="10">
        <v>36.56235482743736</v>
      </c>
      <c r="D2335" s="10">
        <v>3.438229944069497</v>
      </c>
    </row>
    <row r="2336" spans="1:4" x14ac:dyDescent="0.25">
      <c r="A2336" s="8" t="s">
        <v>752</v>
      </c>
      <c r="B2336" s="9" t="s">
        <v>506</v>
      </c>
      <c r="C2336" s="10">
        <v>36.685687270036382</v>
      </c>
      <c r="D2336" s="10">
        <v>3.7293575642180774</v>
      </c>
    </row>
    <row r="2337" spans="1:4" x14ac:dyDescent="0.25">
      <c r="A2337" s="8" t="s">
        <v>752</v>
      </c>
      <c r="B2337" s="9" t="s">
        <v>506</v>
      </c>
      <c r="C2337" s="10">
        <v>36.171802092540446</v>
      </c>
      <c r="D2337" s="10">
        <v>3.5784812063308573</v>
      </c>
    </row>
    <row r="2338" spans="1:4" x14ac:dyDescent="0.25">
      <c r="A2338" s="8" t="s">
        <v>752</v>
      </c>
      <c r="B2338" s="9" t="s">
        <v>506</v>
      </c>
      <c r="C2338" s="10">
        <v>37.384571111430866</v>
      </c>
      <c r="D2338" s="10">
        <v>3.7591078319704874</v>
      </c>
    </row>
    <row r="2339" spans="1:4" x14ac:dyDescent="0.25">
      <c r="A2339" s="8" t="s">
        <v>752</v>
      </c>
      <c r="B2339" s="9" t="s">
        <v>507</v>
      </c>
      <c r="C2339" s="10">
        <v>59.584410779255478</v>
      </c>
      <c r="D2339" s="10">
        <v>10.990547914931234</v>
      </c>
    </row>
    <row r="2340" spans="1:4" x14ac:dyDescent="0.25">
      <c r="A2340" s="8" t="s">
        <v>752</v>
      </c>
      <c r="B2340" s="9" t="s">
        <v>507</v>
      </c>
      <c r="C2340" s="10">
        <v>59.337745894057434</v>
      </c>
      <c r="D2340" s="10">
        <v>10.741920677286094</v>
      </c>
    </row>
    <row r="2341" spans="1:4" x14ac:dyDescent="0.25">
      <c r="A2341" s="8" t="s">
        <v>752</v>
      </c>
      <c r="B2341" s="9" t="s">
        <v>507</v>
      </c>
      <c r="C2341" s="10">
        <v>58.782749902361822</v>
      </c>
      <c r="D2341" s="10">
        <v>11.105298947690528</v>
      </c>
    </row>
    <row r="2342" spans="1:4" x14ac:dyDescent="0.25">
      <c r="A2342" s="8" t="s">
        <v>752</v>
      </c>
      <c r="B2342" s="9" t="s">
        <v>508</v>
      </c>
      <c r="C2342" s="10">
        <v>65.298813953010338</v>
      </c>
      <c r="D2342" s="10">
        <v>11.111674005066046</v>
      </c>
    </row>
    <row r="2343" spans="1:4" x14ac:dyDescent="0.25">
      <c r="A2343" s="8" t="s">
        <v>752</v>
      </c>
      <c r="B2343" s="9" t="s">
        <v>508</v>
      </c>
      <c r="C2343" s="10">
        <v>63.469382721124795</v>
      </c>
      <c r="D2343" s="10">
        <v>10.897047073423661</v>
      </c>
    </row>
    <row r="2344" spans="1:4" x14ac:dyDescent="0.25">
      <c r="A2344" s="8" t="s">
        <v>752</v>
      </c>
      <c r="B2344" s="9" t="s">
        <v>508</v>
      </c>
      <c r="C2344" s="10">
        <v>66.059364015704332</v>
      </c>
      <c r="D2344" s="10">
        <v>11.060673546061913</v>
      </c>
    </row>
    <row r="2345" spans="1:4" x14ac:dyDescent="0.25">
      <c r="A2345" s="8" t="s">
        <v>752</v>
      </c>
      <c r="B2345" s="9" t="s">
        <v>509</v>
      </c>
      <c r="C2345" s="10">
        <v>68.17657094698761</v>
      </c>
      <c r="D2345" s="10">
        <v>12.342060078540706</v>
      </c>
    </row>
    <row r="2346" spans="1:4" x14ac:dyDescent="0.25">
      <c r="A2346" s="8" t="s">
        <v>752</v>
      </c>
      <c r="B2346" s="9" t="s">
        <v>509</v>
      </c>
      <c r="C2346" s="10">
        <v>67.971016875989235</v>
      </c>
      <c r="D2346" s="10">
        <v>12.352685174166567</v>
      </c>
    </row>
    <row r="2347" spans="1:4" x14ac:dyDescent="0.25">
      <c r="A2347" s="8" t="s">
        <v>752</v>
      </c>
      <c r="B2347" s="9" t="s">
        <v>509</v>
      </c>
      <c r="C2347" s="10">
        <v>66.388250529301743</v>
      </c>
      <c r="D2347" s="10">
        <v>11.9765567890111</v>
      </c>
    </row>
    <row r="2348" spans="1:4" x14ac:dyDescent="0.25">
      <c r="A2348" s="8" t="s">
        <v>752</v>
      </c>
      <c r="B2348" s="9" t="s">
        <v>510</v>
      </c>
      <c r="C2348" s="10">
        <v>39.27566856461592</v>
      </c>
      <c r="D2348" s="10">
        <v>7.4821413392720535</v>
      </c>
    </row>
    <row r="2349" spans="1:4" x14ac:dyDescent="0.25">
      <c r="A2349" s="8" t="s">
        <v>752</v>
      </c>
      <c r="B2349" s="9" t="s">
        <v>510</v>
      </c>
      <c r="C2349" s="10">
        <v>40.221217291208454</v>
      </c>
      <c r="D2349" s="10">
        <v>7.4353909185182667</v>
      </c>
    </row>
    <row r="2350" spans="1:4" x14ac:dyDescent="0.25">
      <c r="A2350" s="8" t="s">
        <v>752</v>
      </c>
      <c r="B2350" s="9" t="s">
        <v>510</v>
      </c>
      <c r="C2350" s="10">
        <v>38.576784723221444</v>
      </c>
      <c r="D2350" s="10">
        <v>7.3780154021386188</v>
      </c>
    </row>
    <row r="2351" spans="1:4" x14ac:dyDescent="0.25">
      <c r="A2351" s="8" t="s">
        <v>752</v>
      </c>
      <c r="B2351" s="9" t="s">
        <v>511</v>
      </c>
      <c r="C2351" s="10">
        <v>39.645665892413</v>
      </c>
      <c r="D2351" s="10">
        <v>7.8710198391785529</v>
      </c>
    </row>
    <row r="2352" spans="1:4" x14ac:dyDescent="0.25">
      <c r="A2352" s="8" t="s">
        <v>752</v>
      </c>
      <c r="B2352" s="9" t="s">
        <v>511</v>
      </c>
      <c r="C2352" s="10">
        <v>40.200661884108612</v>
      </c>
      <c r="D2352" s="10">
        <v>7.9751457763119866</v>
      </c>
    </row>
    <row r="2353" spans="1:4" x14ac:dyDescent="0.25">
      <c r="A2353" s="8" t="s">
        <v>752</v>
      </c>
      <c r="B2353" s="9" t="s">
        <v>511</v>
      </c>
      <c r="C2353" s="10">
        <v>39.481222635614301</v>
      </c>
      <c r="D2353" s="10">
        <v>7.745643710793396</v>
      </c>
    </row>
    <row r="2354" spans="1:4" x14ac:dyDescent="0.25">
      <c r="A2354" s="8" t="s">
        <v>752</v>
      </c>
      <c r="B2354" s="9" t="s">
        <v>1</v>
      </c>
      <c r="C2354" s="10">
        <v>0.94086209377376717</v>
      </c>
      <c r="D2354" s="10">
        <v>3.182428641857777E-2</v>
      </c>
    </row>
    <row r="2355" spans="1:4" x14ac:dyDescent="0.25">
      <c r="A2355" s="8" t="s">
        <v>752</v>
      </c>
      <c r="B2355" s="9" t="s">
        <v>1</v>
      </c>
      <c r="C2355" s="10">
        <v>0.91311229418898643</v>
      </c>
      <c r="D2355" s="10">
        <v>3.182428641857777E-2</v>
      </c>
    </row>
    <row r="2356" spans="1:4" x14ac:dyDescent="0.25">
      <c r="A2356" s="8" t="s">
        <v>752</v>
      </c>
      <c r="B2356" s="9" t="s">
        <v>1</v>
      </c>
      <c r="C2356" s="10">
        <v>0.90797344241402711</v>
      </c>
      <c r="D2356" s="10">
        <v>3.182428641857777E-2</v>
      </c>
    </row>
    <row r="2357" spans="1:4" x14ac:dyDescent="0.25">
      <c r="A2357" s="8" t="s">
        <v>752</v>
      </c>
      <c r="B2357" s="9" t="s">
        <v>512</v>
      </c>
      <c r="C2357" s="10">
        <v>38.268453616723875</v>
      </c>
      <c r="D2357" s="10">
        <v>7.7392686534178807</v>
      </c>
    </row>
    <row r="2358" spans="1:4" x14ac:dyDescent="0.25">
      <c r="A2358" s="8" t="s">
        <v>752</v>
      </c>
      <c r="B2358" s="9" t="s">
        <v>512</v>
      </c>
      <c r="C2358" s="10">
        <v>39.604555078213323</v>
      </c>
      <c r="D2358" s="10">
        <v>7.9092701834316506</v>
      </c>
    </row>
    <row r="2359" spans="1:4" x14ac:dyDescent="0.25">
      <c r="A2359" s="8" t="s">
        <v>752</v>
      </c>
      <c r="B2359" s="9" t="s">
        <v>512</v>
      </c>
      <c r="C2359" s="10">
        <v>38.576784723221444</v>
      </c>
      <c r="D2359" s="10">
        <v>7.9156452408071676</v>
      </c>
    </row>
    <row r="2360" spans="1:4" x14ac:dyDescent="0.25">
      <c r="A2360" s="8" t="s">
        <v>752</v>
      </c>
      <c r="B2360" s="9" t="s">
        <v>513</v>
      </c>
      <c r="C2360" s="10">
        <v>10.058212912906741</v>
      </c>
      <c r="D2360" s="10">
        <v>1.0074205667851011</v>
      </c>
    </row>
    <row r="2361" spans="1:4" x14ac:dyDescent="0.25">
      <c r="A2361" s="8" t="s">
        <v>752</v>
      </c>
      <c r="B2361" s="9" t="s">
        <v>513</v>
      </c>
      <c r="C2361" s="10">
        <v>10.362432937984337</v>
      </c>
      <c r="D2361" s="10">
        <v>1.038445846012614</v>
      </c>
    </row>
    <row r="2362" spans="1:4" x14ac:dyDescent="0.25">
      <c r="A2362" s="8" t="s">
        <v>752</v>
      </c>
      <c r="B2362" s="9" t="s">
        <v>513</v>
      </c>
      <c r="C2362" s="10">
        <v>10.16715657053588</v>
      </c>
      <c r="D2362" s="10">
        <v>1.005295547659929</v>
      </c>
    </row>
    <row r="2363" spans="1:4" x14ac:dyDescent="0.25">
      <c r="A2363" s="8" t="s">
        <v>752</v>
      </c>
      <c r="B2363" s="9" t="s">
        <v>514</v>
      </c>
      <c r="C2363" s="10">
        <v>10.181545355505767</v>
      </c>
      <c r="D2363" s="10">
        <v>1.0830712476412288</v>
      </c>
    </row>
    <row r="2364" spans="1:4" x14ac:dyDescent="0.25">
      <c r="A2364" s="8" t="s">
        <v>752</v>
      </c>
      <c r="B2364" s="9" t="s">
        <v>514</v>
      </c>
      <c r="C2364" s="10">
        <v>10.296655635264857</v>
      </c>
      <c r="D2364" s="10">
        <v>1.0741461673155057</v>
      </c>
    </row>
    <row r="2365" spans="1:4" x14ac:dyDescent="0.25">
      <c r="A2365" s="8" t="s">
        <v>752</v>
      </c>
      <c r="B2365" s="9" t="s">
        <v>514</v>
      </c>
      <c r="C2365" s="10">
        <v>10.471376595613478</v>
      </c>
      <c r="D2365" s="10">
        <v>1.0888087992791935</v>
      </c>
    </row>
    <row r="2366" spans="1:4" x14ac:dyDescent="0.25">
      <c r="A2366" s="8" t="s">
        <v>752</v>
      </c>
      <c r="B2366" s="9" t="s">
        <v>515</v>
      </c>
      <c r="C2366" s="10">
        <v>10.93181771464984</v>
      </c>
      <c r="D2366" s="10">
        <v>1.1795471159240432</v>
      </c>
    </row>
    <row r="2367" spans="1:4" x14ac:dyDescent="0.25">
      <c r="A2367" s="8" t="s">
        <v>752</v>
      </c>
      <c r="B2367" s="9" t="s">
        <v>515</v>
      </c>
      <c r="C2367" s="10">
        <v>10.952373121749678</v>
      </c>
      <c r="D2367" s="10">
        <v>1.1956972612753514</v>
      </c>
    </row>
    <row r="2368" spans="1:4" x14ac:dyDescent="0.25">
      <c r="A2368" s="8" t="s">
        <v>752</v>
      </c>
      <c r="B2368" s="9" t="s">
        <v>515</v>
      </c>
      <c r="C2368" s="10">
        <v>11.22164895475755</v>
      </c>
      <c r="D2368" s="10">
        <v>1.157446917022253</v>
      </c>
    </row>
    <row r="2369" spans="1:4" x14ac:dyDescent="0.25">
      <c r="A2369" s="8" t="s">
        <v>752</v>
      </c>
      <c r="B2369" s="9" t="s">
        <v>516</v>
      </c>
      <c r="C2369" s="10">
        <v>18.693539435548523</v>
      </c>
      <c r="D2369" s="10">
        <v>2.0807677269095421</v>
      </c>
    </row>
    <row r="2370" spans="1:4" x14ac:dyDescent="0.25">
      <c r="A2370" s="8" t="s">
        <v>752</v>
      </c>
      <c r="B2370" s="9" t="s">
        <v>516</v>
      </c>
      <c r="C2370" s="10">
        <v>19.205369072334477</v>
      </c>
      <c r="D2370" s="10">
        <v>2.1009554085986775</v>
      </c>
    </row>
    <row r="2371" spans="1:4" x14ac:dyDescent="0.25">
      <c r="A2371" s="8" t="s">
        <v>752</v>
      </c>
      <c r="B2371" s="9" t="s">
        <v>516</v>
      </c>
      <c r="C2371" s="10">
        <v>18.709983761228393</v>
      </c>
      <c r="D2371" s="10">
        <v>2.0221171990547915</v>
      </c>
    </row>
    <row r="2372" spans="1:4" x14ac:dyDescent="0.25">
      <c r="A2372" s="8" t="s">
        <v>752</v>
      </c>
      <c r="B2372" s="9" t="s">
        <v>517</v>
      </c>
      <c r="C2372" s="10">
        <v>20.142695636087073</v>
      </c>
      <c r="D2372" s="10">
        <v>2.0610050490454412</v>
      </c>
    </row>
    <row r="2373" spans="1:4" x14ac:dyDescent="0.25">
      <c r="A2373" s="8" t="s">
        <v>752</v>
      </c>
      <c r="B2373" s="9" t="s">
        <v>517</v>
      </c>
      <c r="C2373" s="10">
        <v>20.911467861621002</v>
      </c>
      <c r="D2373" s="10">
        <v>2.1559934039406357</v>
      </c>
    </row>
    <row r="2374" spans="1:4" x14ac:dyDescent="0.25">
      <c r="A2374" s="8" t="s">
        <v>752</v>
      </c>
      <c r="B2374" s="9" t="s">
        <v>517</v>
      </c>
      <c r="C2374" s="10">
        <v>20.502415260334232</v>
      </c>
      <c r="D2374" s="10">
        <v>2.1500433503901535</v>
      </c>
    </row>
    <row r="2375" spans="1:4" x14ac:dyDescent="0.25">
      <c r="A2375" s="8" t="s">
        <v>752</v>
      </c>
      <c r="B2375" s="9" t="s">
        <v>518</v>
      </c>
      <c r="C2375" s="10">
        <v>19.735698575510291</v>
      </c>
      <c r="D2375" s="10">
        <v>1.9585791272121449</v>
      </c>
    </row>
    <row r="2376" spans="1:4" x14ac:dyDescent="0.25">
      <c r="A2376" s="8" t="s">
        <v>752</v>
      </c>
      <c r="B2376" s="9" t="s">
        <v>518</v>
      </c>
      <c r="C2376" s="10">
        <v>19.390367736233017</v>
      </c>
      <c r="D2376" s="10">
        <v>1.9551790966118696</v>
      </c>
    </row>
    <row r="2377" spans="1:4" x14ac:dyDescent="0.25">
      <c r="A2377" s="8" t="s">
        <v>752</v>
      </c>
      <c r="B2377" s="9" t="s">
        <v>518</v>
      </c>
      <c r="C2377" s="10">
        <v>19.754198441900144</v>
      </c>
      <c r="D2377" s="10">
        <v>2.0250922258300328</v>
      </c>
    </row>
    <row r="2378" spans="1:4" x14ac:dyDescent="0.25">
      <c r="A2378" s="8" t="s">
        <v>752</v>
      </c>
      <c r="B2378" s="9" t="s">
        <v>519</v>
      </c>
      <c r="C2378" s="10">
        <v>8.1301157269419733</v>
      </c>
      <c r="D2378" s="10">
        <v>0.87970691736225615</v>
      </c>
    </row>
    <row r="2379" spans="1:4" x14ac:dyDescent="0.25">
      <c r="A2379" s="8" t="s">
        <v>752</v>
      </c>
      <c r="B2379" s="9" t="s">
        <v>519</v>
      </c>
      <c r="C2379" s="10">
        <v>8.0293942321527698</v>
      </c>
      <c r="D2379" s="10">
        <v>0.88416945752511766</v>
      </c>
    </row>
    <row r="2380" spans="1:4" x14ac:dyDescent="0.25">
      <c r="A2380" s="8" t="s">
        <v>752</v>
      </c>
      <c r="B2380" s="9" t="s">
        <v>519</v>
      </c>
      <c r="C2380" s="10">
        <v>8.319225472260479</v>
      </c>
      <c r="D2380" s="10">
        <v>0.83019397174574572</v>
      </c>
    </row>
    <row r="2381" spans="1:4" x14ac:dyDescent="0.25">
      <c r="A2381" s="8" t="s">
        <v>752</v>
      </c>
      <c r="B2381" s="9" t="s">
        <v>520</v>
      </c>
      <c r="C2381" s="10">
        <v>8.3788361528500079</v>
      </c>
      <c r="D2381" s="10">
        <v>0.88438195943763476</v>
      </c>
    </row>
    <row r="2382" spans="1:4" x14ac:dyDescent="0.25">
      <c r="A2382" s="8" t="s">
        <v>752</v>
      </c>
      <c r="B2382" s="9" t="s">
        <v>520</v>
      </c>
      <c r="C2382" s="10">
        <v>8.1136714012621027</v>
      </c>
      <c r="D2382" s="10">
        <v>0.87226935042415377</v>
      </c>
    </row>
    <row r="2383" spans="1:4" x14ac:dyDescent="0.25">
      <c r="A2383" s="8" t="s">
        <v>752</v>
      </c>
      <c r="B2383" s="9" t="s">
        <v>520</v>
      </c>
      <c r="C2383" s="10">
        <v>8.3295031758103981</v>
      </c>
      <c r="D2383" s="10">
        <v>0.89054451490063402</v>
      </c>
    </row>
    <row r="2384" spans="1:4" x14ac:dyDescent="0.25">
      <c r="A2384" s="8" t="s">
        <v>752</v>
      </c>
      <c r="B2384" s="9" t="s">
        <v>521</v>
      </c>
      <c r="C2384" s="10">
        <v>8.0273386914427842</v>
      </c>
      <c r="D2384" s="10">
        <v>0.91136970232732084</v>
      </c>
    </row>
    <row r="2385" spans="1:4" x14ac:dyDescent="0.25">
      <c r="A2385" s="8" t="s">
        <v>752</v>
      </c>
      <c r="B2385" s="9" t="s">
        <v>521</v>
      </c>
      <c r="C2385" s="10">
        <v>7.9615613887233039</v>
      </c>
      <c r="D2385" s="10">
        <v>0.9179572616153544</v>
      </c>
    </row>
    <row r="2386" spans="1:4" x14ac:dyDescent="0.25">
      <c r="A2386" s="8" t="s">
        <v>752</v>
      </c>
      <c r="B2386" s="9" t="s">
        <v>521</v>
      </c>
      <c r="C2386" s="10">
        <v>7.934839359493516</v>
      </c>
      <c r="D2386" s="10">
        <v>0.93686993182938638</v>
      </c>
    </row>
    <row r="2387" spans="1:4" x14ac:dyDescent="0.25">
      <c r="A2387" s="8" t="s">
        <v>752</v>
      </c>
      <c r="B2387" s="9" t="s">
        <v>522</v>
      </c>
      <c r="C2387" s="10">
        <v>12.366585130218505</v>
      </c>
      <c r="D2387" s="10">
        <v>5.0914948234534103</v>
      </c>
    </row>
    <row r="2388" spans="1:4" x14ac:dyDescent="0.25">
      <c r="A2388" s="8" t="s">
        <v>752</v>
      </c>
      <c r="B2388" s="9" t="s">
        <v>522</v>
      </c>
      <c r="C2388" s="10">
        <v>12.508417439207385</v>
      </c>
      <c r="D2388" s="10">
        <v>5.1637454737092625</v>
      </c>
    </row>
    <row r="2389" spans="1:4" x14ac:dyDescent="0.25">
      <c r="A2389" s="8" t="s">
        <v>752</v>
      </c>
      <c r="B2389" s="9" t="s">
        <v>522</v>
      </c>
      <c r="C2389" s="10">
        <v>12.364529589508521</v>
      </c>
      <c r="D2389" s="10">
        <v>5.0298692688234192</v>
      </c>
    </row>
    <row r="2390" spans="1:4" x14ac:dyDescent="0.25">
      <c r="A2390" s="8" t="s">
        <v>752</v>
      </c>
      <c r="B2390" s="9" t="s">
        <v>523</v>
      </c>
      <c r="C2390" s="10">
        <v>13.07369113445292</v>
      </c>
      <c r="D2390" s="10">
        <v>5.3464971184740664</v>
      </c>
    </row>
    <row r="2391" spans="1:4" x14ac:dyDescent="0.25">
      <c r="A2391" s="8" t="s">
        <v>752</v>
      </c>
      <c r="B2391" s="9" t="s">
        <v>523</v>
      </c>
      <c r="C2391" s="10">
        <v>13.437521840120043</v>
      </c>
      <c r="D2391" s="10">
        <v>5.5271237441136964</v>
      </c>
    </row>
    <row r="2392" spans="1:4" x14ac:dyDescent="0.25">
      <c r="A2392" s="8" t="s">
        <v>752</v>
      </c>
      <c r="B2392" s="9" t="s">
        <v>523</v>
      </c>
      <c r="C2392" s="10">
        <v>13.406688729470288</v>
      </c>
      <c r="D2392" s="10">
        <v>5.5356238206143846</v>
      </c>
    </row>
    <row r="2393" spans="1:4" x14ac:dyDescent="0.25">
      <c r="A2393" s="8" t="s">
        <v>752</v>
      </c>
      <c r="B2393" s="9" t="s">
        <v>524</v>
      </c>
      <c r="C2393" s="10">
        <v>13.552632119879135</v>
      </c>
      <c r="D2393" s="10">
        <v>5.6142495282457539</v>
      </c>
    </row>
    <row r="2394" spans="1:4" x14ac:dyDescent="0.25">
      <c r="A2394" s="8" t="s">
        <v>752</v>
      </c>
      <c r="B2394" s="9" t="s">
        <v>524</v>
      </c>
      <c r="C2394" s="10">
        <v>13.486854817159655</v>
      </c>
      <c r="D2394" s="10">
        <v>5.6992502932526392</v>
      </c>
    </row>
    <row r="2395" spans="1:4" x14ac:dyDescent="0.25">
      <c r="A2395" s="8" t="s">
        <v>752</v>
      </c>
      <c r="B2395" s="9" t="s">
        <v>524</v>
      </c>
      <c r="C2395" s="10">
        <v>13.634853748278486</v>
      </c>
      <c r="D2395" s="10">
        <v>5.5866242796185164</v>
      </c>
    </row>
    <row r="2396" spans="1:4" x14ac:dyDescent="0.25">
      <c r="A2396" s="8" t="s">
        <v>752</v>
      </c>
      <c r="B2396" s="9" t="s">
        <v>525</v>
      </c>
      <c r="C2396" s="10">
        <v>14.054184053115174</v>
      </c>
      <c r="D2396" s="10">
        <v>1.7337521037689341</v>
      </c>
    </row>
    <row r="2397" spans="1:4" x14ac:dyDescent="0.25">
      <c r="A2397" s="8" t="s">
        <v>752</v>
      </c>
      <c r="B2397" s="9" t="s">
        <v>525</v>
      </c>
      <c r="C2397" s="10">
        <v>14.574235852741067</v>
      </c>
      <c r="D2397" s="10">
        <v>1.7981401832616493</v>
      </c>
    </row>
    <row r="2398" spans="1:4" x14ac:dyDescent="0.25">
      <c r="A2398" s="8" t="s">
        <v>752</v>
      </c>
      <c r="B2398" s="9" t="s">
        <v>525</v>
      </c>
      <c r="C2398" s="10">
        <v>14.407737055232381</v>
      </c>
      <c r="D2398" s="10">
        <v>1.8030277272495454</v>
      </c>
    </row>
    <row r="2399" spans="1:4" x14ac:dyDescent="0.25">
      <c r="A2399" s="8" t="s">
        <v>752</v>
      </c>
      <c r="B2399" s="9" t="s">
        <v>526</v>
      </c>
      <c r="C2399" s="10">
        <v>14.496125305761682</v>
      </c>
      <c r="D2399" s="10">
        <v>1.7917651258861329</v>
      </c>
    </row>
    <row r="2400" spans="1:4" x14ac:dyDescent="0.25">
      <c r="A2400" s="8" t="s">
        <v>752</v>
      </c>
      <c r="B2400" s="9" t="s">
        <v>526</v>
      </c>
      <c r="C2400" s="10">
        <v>14.146683385064442</v>
      </c>
      <c r="D2400" s="10">
        <v>1.8797409176682589</v>
      </c>
    </row>
    <row r="2401" spans="1:4" x14ac:dyDescent="0.25">
      <c r="A2401" s="8" t="s">
        <v>752</v>
      </c>
      <c r="B2401" s="9" t="s">
        <v>526</v>
      </c>
      <c r="C2401" s="10">
        <v>14.461181113691957</v>
      </c>
      <c r="D2401" s="10">
        <v>1.8410655695901261</v>
      </c>
    </row>
    <row r="2402" spans="1:4" x14ac:dyDescent="0.25">
      <c r="A2402" s="8" t="s">
        <v>753</v>
      </c>
      <c r="B2402" s="9" t="s">
        <v>527</v>
      </c>
      <c r="C2402" s="10">
        <v>23.775730976077142</v>
      </c>
      <c r="D2402" s="10">
        <v>25.249331981940482</v>
      </c>
    </row>
    <row r="2403" spans="1:4" x14ac:dyDescent="0.25">
      <c r="A2403" s="8" t="s">
        <v>753</v>
      </c>
      <c r="B2403" s="9" t="s">
        <v>527</v>
      </c>
      <c r="C2403" s="10">
        <v>23.528466341101563</v>
      </c>
      <c r="D2403" s="10">
        <v>25.065051137934212</v>
      </c>
    </row>
    <row r="2404" spans="1:4" x14ac:dyDescent="0.25">
      <c r="A2404" s="8" t="s">
        <v>753</v>
      </c>
      <c r="B2404" s="9" t="s">
        <v>527</v>
      </c>
      <c r="C2404" s="10">
        <v>24.414497949764066</v>
      </c>
      <c r="D2404" s="10">
        <v>25.848244724960843</v>
      </c>
    </row>
    <row r="2405" spans="1:4" x14ac:dyDescent="0.25">
      <c r="A2405" s="8" t="s">
        <v>753</v>
      </c>
      <c r="B2405" s="9" t="s">
        <v>1</v>
      </c>
      <c r="C2405" s="10">
        <v>0.82561661618347026</v>
      </c>
      <c r="D2405" s="10">
        <v>4.8926564083663512E-2</v>
      </c>
    </row>
    <row r="2406" spans="1:4" x14ac:dyDescent="0.25">
      <c r="A2406" s="8" t="s">
        <v>753</v>
      </c>
      <c r="B2406" s="9" t="s">
        <v>1</v>
      </c>
      <c r="C2406" s="10">
        <v>0.84434691228287062</v>
      </c>
      <c r="D2406" s="10">
        <v>4.8926564083663512E-2</v>
      </c>
    </row>
    <row r="2407" spans="1:4" x14ac:dyDescent="0.25">
      <c r="A2407" s="8" t="s">
        <v>753</v>
      </c>
      <c r="B2407" s="9" t="s">
        <v>1</v>
      </c>
      <c r="C2407" s="10">
        <v>0.80645360697286272</v>
      </c>
      <c r="D2407" s="10">
        <v>4.8926564083663512E-2</v>
      </c>
    </row>
    <row r="2408" spans="1:4" x14ac:dyDescent="0.25">
      <c r="A2408" s="8" t="s">
        <v>753</v>
      </c>
      <c r="B2408" s="9" t="s">
        <v>528</v>
      </c>
      <c r="C2408" s="10">
        <v>5.5749933032494692</v>
      </c>
      <c r="D2408" s="10">
        <v>0.36358610522436202</v>
      </c>
    </row>
    <row r="2409" spans="1:4" x14ac:dyDescent="0.25">
      <c r="A2409" s="8" t="s">
        <v>753</v>
      </c>
      <c r="B2409" s="9" t="s">
        <v>528</v>
      </c>
      <c r="C2409" s="10">
        <v>5.7439574704827843</v>
      </c>
      <c r="D2409" s="10">
        <v>0.3467704782087902</v>
      </c>
    </row>
    <row r="2410" spans="1:4" x14ac:dyDescent="0.25">
      <c r="A2410" s="8" t="s">
        <v>753</v>
      </c>
      <c r="B2410" s="9" t="s">
        <v>528</v>
      </c>
      <c r="C2410" s="10">
        <v>5.6615359254909228</v>
      </c>
      <c r="D2410" s="10">
        <v>0.38201418962498845</v>
      </c>
    </row>
    <row r="2411" spans="1:4" x14ac:dyDescent="0.25">
      <c r="A2411" s="8" t="s">
        <v>753</v>
      </c>
      <c r="B2411" s="9" t="s">
        <v>529</v>
      </c>
      <c r="C2411" s="10">
        <v>5.0083451814304256</v>
      </c>
      <c r="D2411" s="10">
        <v>0.35690592462913479</v>
      </c>
    </row>
    <row r="2412" spans="1:4" x14ac:dyDescent="0.25">
      <c r="A2412" s="8" t="s">
        <v>753</v>
      </c>
      <c r="B2412" s="9" t="s">
        <v>529</v>
      </c>
      <c r="C2412" s="10">
        <v>5.0598586470503388</v>
      </c>
      <c r="D2412" s="10">
        <v>0.33041555330323419</v>
      </c>
    </row>
    <row r="2413" spans="1:4" x14ac:dyDescent="0.25">
      <c r="A2413" s="8" t="s">
        <v>753</v>
      </c>
      <c r="B2413" s="9" t="s">
        <v>529</v>
      </c>
      <c r="C2413" s="10">
        <v>5.1628855782901644</v>
      </c>
      <c r="D2413" s="10">
        <v>0.35160785036395475</v>
      </c>
    </row>
    <row r="2414" spans="1:4" x14ac:dyDescent="0.25">
      <c r="A2414" s="8" t="s">
        <v>753</v>
      </c>
      <c r="B2414" s="9" t="s">
        <v>530</v>
      </c>
      <c r="C2414" s="10">
        <v>5.1608250396653679</v>
      </c>
      <c r="D2414" s="10">
        <v>0.39261033815534879</v>
      </c>
    </row>
    <row r="2415" spans="1:4" x14ac:dyDescent="0.25">
      <c r="A2415" s="8" t="s">
        <v>753</v>
      </c>
      <c r="B2415" s="9" t="s">
        <v>530</v>
      </c>
      <c r="C2415" s="10">
        <v>5.0722218787991178</v>
      </c>
      <c r="D2415" s="10">
        <v>0.39284068921035664</v>
      </c>
    </row>
    <row r="2416" spans="1:4" x14ac:dyDescent="0.25">
      <c r="A2416" s="8" t="s">
        <v>753</v>
      </c>
      <c r="B2416" s="9" t="s">
        <v>530</v>
      </c>
      <c r="C2416" s="10">
        <v>5.2473676619068224</v>
      </c>
      <c r="D2416" s="10">
        <v>0.35713627568414269</v>
      </c>
    </row>
    <row r="2417" spans="1:4" x14ac:dyDescent="0.25">
      <c r="A2417" s="8" t="s">
        <v>753</v>
      </c>
      <c r="B2417" s="9" t="s">
        <v>531</v>
      </c>
      <c r="C2417" s="10">
        <v>6.9081617934928179</v>
      </c>
      <c r="D2417" s="10">
        <v>0.34423661660370408</v>
      </c>
    </row>
    <row r="2418" spans="1:4" x14ac:dyDescent="0.25">
      <c r="A2418" s="8" t="s">
        <v>753</v>
      </c>
      <c r="B2418" s="9" t="s">
        <v>531</v>
      </c>
      <c r="C2418" s="10">
        <v>6.8216191712513652</v>
      </c>
      <c r="D2418" s="10">
        <v>0.32419607481802271</v>
      </c>
    </row>
    <row r="2419" spans="1:4" x14ac:dyDescent="0.25">
      <c r="A2419" s="8" t="s">
        <v>753</v>
      </c>
      <c r="B2419" s="9" t="s">
        <v>531</v>
      </c>
      <c r="C2419" s="10">
        <v>7.0379757268549987</v>
      </c>
      <c r="D2419" s="10">
        <v>0.35298995669400168</v>
      </c>
    </row>
    <row r="2420" spans="1:4" x14ac:dyDescent="0.25">
      <c r="A2420" s="8" t="s">
        <v>753</v>
      </c>
      <c r="B2420" s="9" t="s">
        <v>532</v>
      </c>
      <c r="C2420" s="10">
        <v>7.2234242030866858</v>
      </c>
      <c r="D2420" s="10">
        <v>0.2795079701465033</v>
      </c>
    </row>
    <row r="2421" spans="1:4" x14ac:dyDescent="0.25">
      <c r="A2421" s="8" t="s">
        <v>753</v>
      </c>
      <c r="B2421" s="9" t="s">
        <v>532</v>
      </c>
      <c r="C2421" s="10">
        <v>7.2481506665842446</v>
      </c>
      <c r="D2421" s="10">
        <v>0.30093061826223166</v>
      </c>
    </row>
    <row r="2422" spans="1:4" x14ac:dyDescent="0.25">
      <c r="A2422" s="8" t="s">
        <v>753</v>
      </c>
      <c r="B2422" s="9" t="s">
        <v>532</v>
      </c>
      <c r="C2422" s="10">
        <v>7.4088726793183737</v>
      </c>
      <c r="D2422" s="10">
        <v>0.2801990233115268</v>
      </c>
    </row>
    <row r="2423" spans="1:4" x14ac:dyDescent="0.25">
      <c r="A2423" s="8" t="s">
        <v>753</v>
      </c>
      <c r="B2423" s="9" t="s">
        <v>533</v>
      </c>
      <c r="C2423" s="10">
        <v>7.07300488347654</v>
      </c>
      <c r="D2423" s="10">
        <v>0.40781350778586567</v>
      </c>
    </row>
    <row r="2424" spans="1:4" x14ac:dyDescent="0.25">
      <c r="A2424" s="8" t="s">
        <v>753</v>
      </c>
      <c r="B2424" s="9" t="s">
        <v>533</v>
      </c>
      <c r="C2424" s="10">
        <v>6.9493725659887486</v>
      </c>
      <c r="D2424" s="10">
        <v>0.38569980650511382</v>
      </c>
    </row>
    <row r="2425" spans="1:4" x14ac:dyDescent="0.25">
      <c r="A2425" s="8" t="s">
        <v>753</v>
      </c>
      <c r="B2425" s="9" t="s">
        <v>533</v>
      </c>
      <c r="C2425" s="10">
        <v>7.0256124951062207</v>
      </c>
      <c r="D2425" s="10">
        <v>0.33617432967842997</v>
      </c>
    </row>
    <row r="2426" spans="1:4" x14ac:dyDescent="0.25">
      <c r="A2426" s="8" t="s">
        <v>753</v>
      </c>
      <c r="B2426" s="9" t="s">
        <v>534</v>
      </c>
      <c r="C2426" s="10">
        <v>3.0137437926273924</v>
      </c>
      <c r="D2426" s="10">
        <v>0.15958721090942599</v>
      </c>
    </row>
    <row r="2427" spans="1:4" x14ac:dyDescent="0.25">
      <c r="A2427" s="8" t="s">
        <v>753</v>
      </c>
      <c r="B2427" s="9" t="s">
        <v>534</v>
      </c>
      <c r="C2427" s="10">
        <v>2.986956790505038</v>
      </c>
      <c r="D2427" s="10">
        <v>0.17216437851285363</v>
      </c>
    </row>
    <row r="2428" spans="1:4" x14ac:dyDescent="0.25">
      <c r="A2428" s="8" t="s">
        <v>753</v>
      </c>
      <c r="B2428" s="9" t="s">
        <v>534</v>
      </c>
      <c r="C2428" s="10">
        <v>2.991077867754631</v>
      </c>
      <c r="D2428" s="10">
        <v>0.20183359439786236</v>
      </c>
    </row>
    <row r="2429" spans="1:4" x14ac:dyDescent="0.25">
      <c r="A2429" s="8" t="s">
        <v>753</v>
      </c>
      <c r="B2429" s="9" t="s">
        <v>535</v>
      </c>
      <c r="C2429" s="10">
        <v>2.9890173291298345</v>
      </c>
      <c r="D2429" s="10">
        <v>0.18563991523081178</v>
      </c>
    </row>
    <row r="2430" spans="1:4" x14ac:dyDescent="0.25">
      <c r="A2430" s="8" t="s">
        <v>753</v>
      </c>
      <c r="B2430" s="9" t="s">
        <v>535</v>
      </c>
      <c r="C2430" s="10">
        <v>2.9745935587562586</v>
      </c>
      <c r="D2430" s="10">
        <v>0.22385515525661109</v>
      </c>
    </row>
    <row r="2431" spans="1:4" x14ac:dyDescent="0.25">
      <c r="A2431" s="8" t="s">
        <v>753</v>
      </c>
      <c r="B2431" s="9" t="s">
        <v>535</v>
      </c>
      <c r="C2431" s="10">
        <v>2.9972594836290201</v>
      </c>
      <c r="D2431" s="10">
        <v>0.2261817009121902</v>
      </c>
    </row>
    <row r="2432" spans="1:4" x14ac:dyDescent="0.25">
      <c r="A2432" s="8" t="s">
        <v>753</v>
      </c>
      <c r="B2432" s="9" t="s">
        <v>536</v>
      </c>
      <c r="C2432" s="10">
        <v>3.4196699017123073</v>
      </c>
      <c r="D2432" s="10">
        <v>0.22590527964618079</v>
      </c>
    </row>
    <row r="2433" spans="1:4" x14ac:dyDescent="0.25">
      <c r="A2433" s="8" t="s">
        <v>753</v>
      </c>
      <c r="B2433" s="9" t="s">
        <v>536</v>
      </c>
      <c r="C2433" s="10">
        <v>3.3187035090972783</v>
      </c>
      <c r="D2433" s="10">
        <v>0.20346908688841797</v>
      </c>
    </row>
    <row r="2434" spans="1:4" x14ac:dyDescent="0.25">
      <c r="A2434" s="8" t="s">
        <v>753</v>
      </c>
      <c r="B2434" s="9" t="s">
        <v>536</v>
      </c>
      <c r="C2434" s="10">
        <v>3.390822360965156</v>
      </c>
      <c r="D2434" s="10">
        <v>0.22901501888878653</v>
      </c>
    </row>
    <row r="2435" spans="1:4" x14ac:dyDescent="0.25">
      <c r="A2435" s="8" t="s">
        <v>753</v>
      </c>
      <c r="B2435" s="9" t="s">
        <v>537</v>
      </c>
      <c r="C2435" s="10">
        <v>14.155076136902185</v>
      </c>
      <c r="D2435" s="10">
        <v>2.1619367916705063</v>
      </c>
    </row>
    <row r="2436" spans="1:4" x14ac:dyDescent="0.25">
      <c r="A2436" s="8" t="s">
        <v>753</v>
      </c>
      <c r="B2436" s="9" t="s">
        <v>537</v>
      </c>
      <c r="C2436" s="10">
        <v>14.124168057530236</v>
      </c>
      <c r="D2436" s="10">
        <v>2.2616787984888975</v>
      </c>
    </row>
    <row r="2437" spans="1:4" x14ac:dyDescent="0.25">
      <c r="A2437" s="8" t="s">
        <v>753</v>
      </c>
      <c r="B2437" s="9" t="s">
        <v>537</v>
      </c>
      <c r="C2437" s="10">
        <v>14.422946158125734</v>
      </c>
      <c r="D2437" s="10">
        <v>2.1921127798765321</v>
      </c>
    </row>
    <row r="2438" spans="1:4" x14ac:dyDescent="0.25">
      <c r="A2438" s="8" t="s">
        <v>753</v>
      </c>
      <c r="B2438" s="9" t="s">
        <v>538</v>
      </c>
      <c r="C2438" s="10">
        <v>15.587150481135765</v>
      </c>
      <c r="D2438" s="10">
        <v>2.7693725237261591</v>
      </c>
    </row>
    <row r="2439" spans="1:4" x14ac:dyDescent="0.25">
      <c r="A2439" s="8" t="s">
        <v>753</v>
      </c>
      <c r="B2439" s="9" t="s">
        <v>538</v>
      </c>
      <c r="C2439" s="10">
        <v>15.955986894974346</v>
      </c>
      <c r="D2439" s="10">
        <v>2.7302128443748277</v>
      </c>
    </row>
    <row r="2440" spans="1:4" x14ac:dyDescent="0.25">
      <c r="A2440" s="8" t="s">
        <v>753</v>
      </c>
      <c r="B2440" s="9" t="s">
        <v>538</v>
      </c>
      <c r="C2440" s="10">
        <v>15.72932764624673</v>
      </c>
      <c r="D2440" s="10">
        <v>2.7509444393255325</v>
      </c>
    </row>
    <row r="2441" spans="1:4" x14ac:dyDescent="0.25">
      <c r="A2441" s="8" t="s">
        <v>753</v>
      </c>
      <c r="B2441" s="9" t="s">
        <v>539</v>
      </c>
      <c r="C2441" s="10">
        <v>14.779419340215531</v>
      </c>
      <c r="D2441" s="10">
        <v>2.2725052980742655</v>
      </c>
    </row>
    <row r="2442" spans="1:4" x14ac:dyDescent="0.25">
      <c r="A2442" s="8" t="s">
        <v>753</v>
      </c>
      <c r="B2442" s="9" t="s">
        <v>539</v>
      </c>
      <c r="C2442" s="10">
        <v>15.263645917042712</v>
      </c>
      <c r="D2442" s="10">
        <v>2.2706624896342027</v>
      </c>
    </row>
    <row r="2443" spans="1:4" x14ac:dyDescent="0.25">
      <c r="A2443" s="8" t="s">
        <v>753</v>
      </c>
      <c r="B2443" s="9" t="s">
        <v>539</v>
      </c>
      <c r="C2443" s="10">
        <v>15.129710906430937</v>
      </c>
      <c r="D2443" s="10">
        <v>2.2787247765594767</v>
      </c>
    </row>
    <row r="2444" spans="1:4" x14ac:dyDescent="0.25">
      <c r="A2444" s="8" t="s">
        <v>753</v>
      </c>
      <c r="B2444" s="9" t="s">
        <v>540</v>
      </c>
      <c r="C2444" s="10">
        <v>3.2033133461086725</v>
      </c>
      <c r="D2444" s="10">
        <v>0.29240762922694191</v>
      </c>
    </row>
    <row r="2445" spans="1:4" x14ac:dyDescent="0.25">
      <c r="A2445" s="8" t="s">
        <v>753</v>
      </c>
      <c r="B2445" s="9" t="s">
        <v>540</v>
      </c>
      <c r="C2445" s="10">
        <v>3.2239187323566378</v>
      </c>
      <c r="D2445" s="10">
        <v>0.27665161706440616</v>
      </c>
    </row>
    <row r="2446" spans="1:4" x14ac:dyDescent="0.25">
      <c r="A2446" s="8" t="s">
        <v>753</v>
      </c>
      <c r="B2446" s="9" t="s">
        <v>540</v>
      </c>
      <c r="C2446" s="10">
        <v>3.2218581937318409</v>
      </c>
      <c r="D2446" s="10">
        <v>0.28065972542154244</v>
      </c>
    </row>
    <row r="2447" spans="1:4" x14ac:dyDescent="0.25">
      <c r="A2447" s="8" t="s">
        <v>753</v>
      </c>
      <c r="B2447" s="9" t="s">
        <v>541</v>
      </c>
      <c r="C2447" s="10">
        <v>3.0817415672456776</v>
      </c>
      <c r="D2447" s="10">
        <v>0.25707177738874049</v>
      </c>
    </row>
    <row r="2448" spans="1:4" x14ac:dyDescent="0.25">
      <c r="A2448" s="8" t="s">
        <v>753</v>
      </c>
      <c r="B2448" s="9" t="s">
        <v>541</v>
      </c>
      <c r="C2448" s="10">
        <v>3.1167707238672184</v>
      </c>
      <c r="D2448" s="10">
        <v>0.25760158481525847</v>
      </c>
    </row>
    <row r="2449" spans="1:4" x14ac:dyDescent="0.25">
      <c r="A2449" s="8" t="s">
        <v>753</v>
      </c>
      <c r="B2449" s="9" t="s">
        <v>541</v>
      </c>
      <c r="C2449" s="10">
        <v>3.0838021058704741</v>
      </c>
      <c r="D2449" s="10">
        <v>0.25937528793881875</v>
      </c>
    </row>
    <row r="2450" spans="1:4" x14ac:dyDescent="0.25">
      <c r="A2450" s="8" t="s">
        <v>753</v>
      </c>
      <c r="B2450" s="9" t="s">
        <v>542</v>
      </c>
      <c r="C2450" s="10">
        <v>3.2136160392326554</v>
      </c>
      <c r="D2450" s="10">
        <v>0.31267852206763114</v>
      </c>
    </row>
    <row r="2451" spans="1:4" x14ac:dyDescent="0.25">
      <c r="A2451" s="8" t="s">
        <v>753</v>
      </c>
      <c r="B2451" s="9" t="s">
        <v>542</v>
      </c>
      <c r="C2451" s="10">
        <v>3.2218581937318409</v>
      </c>
      <c r="D2451" s="10">
        <v>0.29402008661199674</v>
      </c>
    </row>
    <row r="2452" spans="1:4" x14ac:dyDescent="0.25">
      <c r="A2452" s="8" t="s">
        <v>753</v>
      </c>
      <c r="B2452" s="9" t="s">
        <v>542</v>
      </c>
      <c r="C2452" s="10">
        <v>3.1785868826111141</v>
      </c>
      <c r="D2452" s="10">
        <v>0.29378973555698884</v>
      </c>
    </row>
    <row r="2453" spans="1:4" x14ac:dyDescent="0.25">
      <c r="A2453" s="8" t="s">
        <v>753</v>
      </c>
      <c r="B2453" s="9" t="s">
        <v>543</v>
      </c>
      <c r="C2453" s="10">
        <v>4.5138159114792602</v>
      </c>
      <c r="D2453" s="10">
        <v>0.48083479222334846</v>
      </c>
    </row>
    <row r="2454" spans="1:4" x14ac:dyDescent="0.25">
      <c r="A2454" s="8" t="s">
        <v>753</v>
      </c>
      <c r="B2454" s="9" t="s">
        <v>543</v>
      </c>
      <c r="C2454" s="10">
        <v>4.4993921411056848</v>
      </c>
      <c r="D2454" s="10">
        <v>0.46563162259283147</v>
      </c>
    </row>
    <row r="2455" spans="1:4" x14ac:dyDescent="0.25">
      <c r="A2455" s="8" t="s">
        <v>753</v>
      </c>
      <c r="B2455" s="9" t="s">
        <v>543</v>
      </c>
      <c r="C2455" s="10">
        <v>4.5426634522264111</v>
      </c>
      <c r="D2455" s="10">
        <v>0.48958813231364601</v>
      </c>
    </row>
    <row r="2456" spans="1:4" x14ac:dyDescent="0.25">
      <c r="A2456" s="8" t="s">
        <v>753</v>
      </c>
      <c r="B2456" s="9" t="s">
        <v>544</v>
      </c>
      <c r="C2456" s="10">
        <v>4.8064123962003666</v>
      </c>
      <c r="D2456" s="10">
        <v>0.53865290703031421</v>
      </c>
    </row>
    <row r="2457" spans="1:4" x14ac:dyDescent="0.25">
      <c r="A2457" s="8" t="s">
        <v>753</v>
      </c>
      <c r="B2457" s="9" t="s">
        <v>544</v>
      </c>
      <c r="C2457" s="10">
        <v>4.7260513898333016</v>
      </c>
      <c r="D2457" s="10">
        <v>0.51124113148438233</v>
      </c>
    </row>
    <row r="2458" spans="1:4" x14ac:dyDescent="0.25">
      <c r="A2458" s="8" t="s">
        <v>753</v>
      </c>
      <c r="B2458" s="9" t="s">
        <v>544</v>
      </c>
      <c r="C2458" s="10">
        <v>4.7239908512085051</v>
      </c>
      <c r="D2458" s="10">
        <v>0.52137657790472691</v>
      </c>
    </row>
    <row r="2459" spans="1:4" x14ac:dyDescent="0.25">
      <c r="A2459" s="8" t="s">
        <v>753</v>
      </c>
      <c r="B2459" s="9" t="s">
        <v>527</v>
      </c>
      <c r="C2459" s="10">
        <v>22.766067049926846</v>
      </c>
      <c r="D2459" s="10">
        <v>24.327927761909152</v>
      </c>
    </row>
    <row r="2460" spans="1:4" x14ac:dyDescent="0.25">
      <c r="A2460" s="8" t="s">
        <v>753</v>
      </c>
      <c r="B2460" s="9" t="s">
        <v>527</v>
      </c>
      <c r="C2460" s="10">
        <v>22.663040118687022</v>
      </c>
      <c r="D2460" s="10">
        <v>24.327927761909152</v>
      </c>
    </row>
    <row r="2461" spans="1:4" x14ac:dyDescent="0.25">
      <c r="A2461" s="8" t="s">
        <v>753</v>
      </c>
      <c r="B2461" s="9" t="s">
        <v>527</v>
      </c>
      <c r="C2461" s="10">
        <v>23.36362325111784</v>
      </c>
      <c r="D2461" s="10">
        <v>24.489173500414633</v>
      </c>
    </row>
    <row r="2462" spans="1:4" x14ac:dyDescent="0.25">
      <c r="A2462" s="8" t="s">
        <v>753</v>
      </c>
      <c r="B2462" s="9" t="s">
        <v>1</v>
      </c>
      <c r="C2462" s="10">
        <v>0.8433990645154642</v>
      </c>
      <c r="D2462" s="10">
        <v>4.8926564083663512E-2</v>
      </c>
    </row>
    <row r="2463" spans="1:4" x14ac:dyDescent="0.25">
      <c r="A2463" s="8" t="s">
        <v>753</v>
      </c>
      <c r="B2463" s="9" t="s">
        <v>1</v>
      </c>
      <c r="C2463" s="10">
        <v>0.85386660072943066</v>
      </c>
      <c r="D2463" s="10">
        <v>4.8926564083663512E-2</v>
      </c>
    </row>
    <row r="2464" spans="1:4" x14ac:dyDescent="0.25">
      <c r="A2464" s="8" t="s">
        <v>753</v>
      </c>
      <c r="B2464" s="9" t="s">
        <v>1</v>
      </c>
      <c r="C2464" s="10">
        <v>0.83225155055531508</v>
      </c>
      <c r="D2464" s="10">
        <v>4.8926564083663512E-2</v>
      </c>
    </row>
    <row r="2465" spans="1:4" x14ac:dyDescent="0.25">
      <c r="A2465" s="8" t="s">
        <v>753</v>
      </c>
      <c r="B2465" s="9" t="s">
        <v>545</v>
      </c>
      <c r="C2465" s="10">
        <v>4.4210916733634171</v>
      </c>
      <c r="D2465" s="10">
        <v>0.45826038883258086</v>
      </c>
    </row>
    <row r="2466" spans="1:4" x14ac:dyDescent="0.25">
      <c r="A2466" s="8" t="s">
        <v>753</v>
      </c>
      <c r="B2466" s="9" t="s">
        <v>545</v>
      </c>
      <c r="C2466" s="10">
        <v>4.3592755146195206</v>
      </c>
      <c r="D2466" s="10">
        <v>0.4819865474983876</v>
      </c>
    </row>
    <row r="2467" spans="1:4" x14ac:dyDescent="0.25">
      <c r="A2467" s="8" t="s">
        <v>753</v>
      </c>
      <c r="B2467" s="9" t="s">
        <v>545</v>
      </c>
      <c r="C2467" s="10">
        <v>4.3757598236178934</v>
      </c>
      <c r="D2467" s="10">
        <v>0.47208145213305075</v>
      </c>
    </row>
    <row r="2468" spans="1:4" x14ac:dyDescent="0.25">
      <c r="A2468" s="8" t="s">
        <v>753</v>
      </c>
      <c r="B2468" s="9" t="s">
        <v>546</v>
      </c>
      <c r="C2468" s="10">
        <v>13.905750963301804</v>
      </c>
      <c r="D2468" s="10">
        <v>0.68676863540035027</v>
      </c>
    </row>
    <row r="2469" spans="1:4" x14ac:dyDescent="0.25">
      <c r="A2469" s="8" t="s">
        <v>753</v>
      </c>
      <c r="B2469" s="9" t="s">
        <v>546</v>
      </c>
      <c r="C2469" s="10">
        <v>13.6131544785807</v>
      </c>
      <c r="D2469" s="10">
        <v>0.67041371049479415</v>
      </c>
    </row>
    <row r="2470" spans="1:4" x14ac:dyDescent="0.25">
      <c r="A2470" s="8" t="s">
        <v>753</v>
      </c>
      <c r="B2470" s="9" t="s">
        <v>546</v>
      </c>
      <c r="C2470" s="10">
        <v>13.4936432383425</v>
      </c>
      <c r="D2470" s="10">
        <v>0.66442458306459051</v>
      </c>
    </row>
    <row r="2471" spans="1:4" x14ac:dyDescent="0.25">
      <c r="A2471" s="8" t="s">
        <v>753</v>
      </c>
      <c r="B2471" s="9" t="s">
        <v>547</v>
      </c>
      <c r="C2471" s="10">
        <v>14.433248851249713</v>
      </c>
      <c r="D2471" s="10">
        <v>0.67386897631991161</v>
      </c>
    </row>
    <row r="2472" spans="1:4" x14ac:dyDescent="0.25">
      <c r="A2472" s="8" t="s">
        <v>753</v>
      </c>
      <c r="B2472" s="9" t="s">
        <v>547</v>
      </c>
      <c r="C2472" s="10">
        <v>14.509488780367185</v>
      </c>
      <c r="D2472" s="10">
        <v>0.66811019994471588</v>
      </c>
    </row>
    <row r="2473" spans="1:4" x14ac:dyDescent="0.25">
      <c r="A2473" s="8" t="s">
        <v>753</v>
      </c>
      <c r="B2473" s="9" t="s">
        <v>547</v>
      </c>
      <c r="C2473" s="10">
        <v>14.740269106344398</v>
      </c>
      <c r="D2473" s="10">
        <v>0.674790380539943</v>
      </c>
    </row>
    <row r="2474" spans="1:4" x14ac:dyDescent="0.25">
      <c r="A2474" s="8" t="s">
        <v>753</v>
      </c>
      <c r="B2474" s="9" t="s">
        <v>548</v>
      </c>
      <c r="C2474" s="10">
        <v>14.078836207784713</v>
      </c>
      <c r="D2474" s="10">
        <v>0.61443840412789097</v>
      </c>
    </row>
    <row r="2475" spans="1:4" x14ac:dyDescent="0.25">
      <c r="A2475" s="8" t="s">
        <v>753</v>
      </c>
      <c r="B2475" s="9" t="s">
        <v>548</v>
      </c>
      <c r="C2475" s="10">
        <v>13.940780119923348</v>
      </c>
      <c r="D2475" s="10">
        <v>0.57389661844651252</v>
      </c>
    </row>
    <row r="2476" spans="1:4" x14ac:dyDescent="0.25">
      <c r="A2476" s="8" t="s">
        <v>753</v>
      </c>
      <c r="B2476" s="9" t="s">
        <v>548</v>
      </c>
      <c r="C2476" s="10">
        <v>13.656425789701428</v>
      </c>
      <c r="D2476" s="10">
        <v>0.57896434165668487</v>
      </c>
    </row>
    <row r="2477" spans="1:4" x14ac:dyDescent="0.25">
      <c r="A2477" s="8" t="s">
        <v>753</v>
      </c>
      <c r="B2477" s="9" t="s">
        <v>549</v>
      </c>
      <c r="C2477" s="10">
        <v>32.739073993942014</v>
      </c>
      <c r="D2477" s="10">
        <v>1.2303971252188335</v>
      </c>
    </row>
    <row r="2478" spans="1:4" x14ac:dyDescent="0.25">
      <c r="A2478" s="8" t="s">
        <v>753</v>
      </c>
      <c r="B2478" s="9" t="s">
        <v>549</v>
      </c>
      <c r="C2478" s="10">
        <v>33.583894830108591</v>
      </c>
      <c r="D2478" s="10">
        <v>1.3020363033262694</v>
      </c>
    </row>
    <row r="2479" spans="1:4" x14ac:dyDescent="0.25">
      <c r="A2479" s="8" t="s">
        <v>753</v>
      </c>
      <c r="B2479" s="9" t="s">
        <v>549</v>
      </c>
      <c r="C2479" s="10">
        <v>33.357235581380969</v>
      </c>
      <c r="D2479" s="10">
        <v>1.2333916889339354</v>
      </c>
    </row>
    <row r="2480" spans="1:4" x14ac:dyDescent="0.25">
      <c r="A2480" s="8" t="s">
        <v>753</v>
      </c>
      <c r="B2480" s="9" t="s">
        <v>550</v>
      </c>
      <c r="C2480" s="10">
        <v>31.008221549112939</v>
      </c>
      <c r="D2480" s="10">
        <v>1.3135538560766609</v>
      </c>
    </row>
    <row r="2481" spans="1:4" x14ac:dyDescent="0.25">
      <c r="A2481" s="8" t="s">
        <v>753</v>
      </c>
      <c r="B2481" s="9" t="s">
        <v>550</v>
      </c>
      <c r="C2481" s="10">
        <v>31.914858544023403</v>
      </c>
      <c r="D2481" s="10">
        <v>1.3550170459780706</v>
      </c>
    </row>
    <row r="2482" spans="1:4" x14ac:dyDescent="0.25">
      <c r="A2482" s="8" t="s">
        <v>753</v>
      </c>
      <c r="B2482" s="9" t="s">
        <v>550</v>
      </c>
      <c r="C2482" s="10">
        <v>31.832436999031547</v>
      </c>
      <c r="D2482" s="10">
        <v>1.3209250898369116</v>
      </c>
    </row>
    <row r="2483" spans="1:4" x14ac:dyDescent="0.25">
      <c r="A2483" s="8" t="s">
        <v>753</v>
      </c>
      <c r="B2483" s="9" t="s">
        <v>551</v>
      </c>
      <c r="C2483" s="10">
        <v>31.935463930271375</v>
      </c>
      <c r="D2483" s="10">
        <v>1.261033815534875</v>
      </c>
    </row>
    <row r="2484" spans="1:4" x14ac:dyDescent="0.25">
      <c r="A2484" s="8" t="s">
        <v>753</v>
      </c>
      <c r="B2484" s="9" t="s">
        <v>551</v>
      </c>
      <c r="C2484" s="10">
        <v>32.986338628917601</v>
      </c>
      <c r="D2484" s="10">
        <v>1.2204920298534967</v>
      </c>
    </row>
    <row r="2485" spans="1:4" x14ac:dyDescent="0.25">
      <c r="A2485" s="8" t="s">
        <v>753</v>
      </c>
      <c r="B2485" s="9" t="s">
        <v>551</v>
      </c>
      <c r="C2485" s="10">
        <v>32.0384908615112</v>
      </c>
      <c r="D2485" s="10">
        <v>1.2502073159495071</v>
      </c>
    </row>
    <row r="2486" spans="1:4" x14ac:dyDescent="0.25">
      <c r="A2486" s="8" t="s">
        <v>753</v>
      </c>
      <c r="B2486" s="9" t="s">
        <v>552</v>
      </c>
      <c r="C2486" s="10">
        <v>7.2069398940883138</v>
      </c>
      <c r="D2486" s="10">
        <v>0.50778586565926476</v>
      </c>
    </row>
    <row r="2487" spans="1:4" x14ac:dyDescent="0.25">
      <c r="A2487" s="8" t="s">
        <v>753</v>
      </c>
      <c r="B2487" s="9" t="s">
        <v>552</v>
      </c>
      <c r="C2487" s="10">
        <v>7.4171148338175596</v>
      </c>
      <c r="D2487" s="10">
        <v>0.52344973739979739</v>
      </c>
    </row>
    <row r="2488" spans="1:4" x14ac:dyDescent="0.25">
      <c r="A2488" s="8" t="s">
        <v>753</v>
      </c>
      <c r="B2488" s="9" t="s">
        <v>552</v>
      </c>
      <c r="C2488" s="10">
        <v>7.4047516020687798</v>
      </c>
      <c r="D2488" s="10">
        <v>0.51746060996959364</v>
      </c>
    </row>
    <row r="2489" spans="1:4" x14ac:dyDescent="0.25">
      <c r="A2489" s="8" t="s">
        <v>753</v>
      </c>
      <c r="B2489" s="9" t="s">
        <v>553</v>
      </c>
      <c r="C2489" s="10">
        <v>7.4088726793183737</v>
      </c>
      <c r="D2489" s="10">
        <v>0.51101078042937442</v>
      </c>
    </row>
    <row r="2490" spans="1:4" x14ac:dyDescent="0.25">
      <c r="A2490" s="8" t="s">
        <v>753</v>
      </c>
      <c r="B2490" s="9" t="s">
        <v>553</v>
      </c>
      <c r="C2490" s="10">
        <v>7.3058457480785481</v>
      </c>
      <c r="D2490" s="10">
        <v>0.50525200405417858</v>
      </c>
    </row>
    <row r="2491" spans="1:4" x14ac:dyDescent="0.25">
      <c r="A2491" s="8" t="s">
        <v>753</v>
      </c>
      <c r="B2491" s="9" t="s">
        <v>553</v>
      </c>
      <c r="C2491" s="10">
        <v>7.5716552306772993</v>
      </c>
      <c r="D2491" s="10">
        <v>0.52137657790472691</v>
      </c>
    </row>
    <row r="2492" spans="1:4" x14ac:dyDescent="0.25">
      <c r="A2492" s="8" t="s">
        <v>753</v>
      </c>
      <c r="B2492" s="9" t="s">
        <v>554</v>
      </c>
      <c r="C2492" s="10">
        <v>7.658197852918752</v>
      </c>
      <c r="D2492" s="10">
        <v>0.48705427070855983</v>
      </c>
    </row>
    <row r="2493" spans="1:4" x14ac:dyDescent="0.25">
      <c r="A2493" s="8" t="s">
        <v>753</v>
      </c>
      <c r="B2493" s="9" t="s">
        <v>554</v>
      </c>
      <c r="C2493" s="10">
        <v>7.5860790010508747</v>
      </c>
      <c r="D2493" s="10">
        <v>0.49396480235879486</v>
      </c>
    </row>
    <row r="2494" spans="1:4" x14ac:dyDescent="0.25">
      <c r="A2494" s="8" t="s">
        <v>753</v>
      </c>
      <c r="B2494" s="9" t="s">
        <v>554</v>
      </c>
      <c r="C2494" s="10">
        <v>7.5510498444293335</v>
      </c>
      <c r="D2494" s="10">
        <v>0.47737952639823095</v>
      </c>
    </row>
    <row r="2495" spans="1:4" x14ac:dyDescent="0.25">
      <c r="A2495" s="8" t="s">
        <v>753</v>
      </c>
      <c r="B2495" s="9" t="s">
        <v>555</v>
      </c>
      <c r="C2495" s="10">
        <v>6.6959263151387756</v>
      </c>
      <c r="D2495" s="10">
        <v>0.54164747074541608</v>
      </c>
    </row>
    <row r="2496" spans="1:4" x14ac:dyDescent="0.25">
      <c r="A2496" s="8" t="s">
        <v>753</v>
      </c>
      <c r="B2496" s="9" t="s">
        <v>555</v>
      </c>
      <c r="C2496" s="10">
        <v>6.6135047701469167</v>
      </c>
      <c r="D2496" s="10">
        <v>0.56283976780613654</v>
      </c>
    </row>
    <row r="2497" spans="1:4" x14ac:dyDescent="0.25">
      <c r="A2497" s="8" t="s">
        <v>753</v>
      </c>
      <c r="B2497" s="9" t="s">
        <v>555</v>
      </c>
      <c r="C2497" s="10">
        <v>6.7721662442562476</v>
      </c>
      <c r="D2497" s="10">
        <v>0.56951994840136366</v>
      </c>
    </row>
    <row r="2498" spans="1:4" x14ac:dyDescent="0.25">
      <c r="A2498" s="8" t="s">
        <v>753</v>
      </c>
      <c r="B2498" s="9" t="s">
        <v>556</v>
      </c>
      <c r="C2498" s="10">
        <v>8.1424244297459349</v>
      </c>
      <c r="D2498" s="10">
        <v>0.44858564452225197</v>
      </c>
    </row>
    <row r="2499" spans="1:4" x14ac:dyDescent="0.25">
      <c r="A2499" s="8" t="s">
        <v>753</v>
      </c>
      <c r="B2499" s="9" t="s">
        <v>556</v>
      </c>
      <c r="C2499" s="10">
        <v>8.0909109641260208</v>
      </c>
      <c r="D2499" s="10">
        <v>0.46401916520777675</v>
      </c>
    </row>
    <row r="2500" spans="1:4" x14ac:dyDescent="0.25">
      <c r="A2500" s="8" t="s">
        <v>753</v>
      </c>
      <c r="B2500" s="9" t="s">
        <v>556</v>
      </c>
      <c r="C2500" s="10">
        <v>8.2804805176073017</v>
      </c>
      <c r="D2500" s="10">
        <v>0.50640375932921777</v>
      </c>
    </row>
    <row r="2501" spans="1:4" x14ac:dyDescent="0.25">
      <c r="A2501" s="8" t="s">
        <v>753</v>
      </c>
      <c r="B2501" s="9" t="s">
        <v>557</v>
      </c>
      <c r="C2501" s="10">
        <v>7.0462178813541847</v>
      </c>
      <c r="D2501" s="10">
        <v>0.4412144107620013</v>
      </c>
    </row>
    <row r="2502" spans="1:4" x14ac:dyDescent="0.25">
      <c r="A2502" s="8" t="s">
        <v>753</v>
      </c>
      <c r="B2502" s="9" t="s">
        <v>557</v>
      </c>
      <c r="C2502" s="10">
        <v>7.0008860316086619</v>
      </c>
      <c r="D2502" s="10">
        <v>0.45088915507233029</v>
      </c>
    </row>
    <row r="2503" spans="1:4" x14ac:dyDescent="0.25">
      <c r="A2503" s="8" t="s">
        <v>753</v>
      </c>
      <c r="B2503" s="9" t="s">
        <v>557</v>
      </c>
      <c r="C2503" s="10">
        <v>6.9328882569903767</v>
      </c>
      <c r="D2503" s="10">
        <v>0.46747443103289416</v>
      </c>
    </row>
    <row r="2504" spans="1:4" x14ac:dyDescent="0.25">
      <c r="A2504" s="8" t="s">
        <v>753</v>
      </c>
      <c r="B2504" s="9" t="s">
        <v>558</v>
      </c>
      <c r="C2504" s="10">
        <v>10.979786116090745</v>
      </c>
      <c r="D2504" s="10">
        <v>1.0039620381461347</v>
      </c>
    </row>
    <row r="2505" spans="1:4" x14ac:dyDescent="0.25">
      <c r="A2505" s="8" t="s">
        <v>753</v>
      </c>
      <c r="B2505" s="9" t="s">
        <v>558</v>
      </c>
      <c r="C2505" s="10">
        <v>10.934454266345222</v>
      </c>
      <c r="D2505" s="10">
        <v>1.0375932921772781</v>
      </c>
    </row>
    <row r="2506" spans="1:4" x14ac:dyDescent="0.25">
      <c r="A2506" s="8" t="s">
        <v>753</v>
      </c>
      <c r="B2506" s="9" t="s">
        <v>558</v>
      </c>
      <c r="C2506" s="10">
        <v>10.814943026107024</v>
      </c>
      <c r="D2506" s="10">
        <v>1.0267667925919102</v>
      </c>
    </row>
    <row r="2507" spans="1:4" x14ac:dyDescent="0.25">
      <c r="A2507" s="8" t="s">
        <v>753</v>
      </c>
      <c r="B2507" s="9" t="s">
        <v>559</v>
      </c>
      <c r="C2507" s="10">
        <v>11.058086583833012</v>
      </c>
      <c r="D2507" s="10">
        <v>1.0322952179120981</v>
      </c>
    </row>
    <row r="2508" spans="1:4" x14ac:dyDescent="0.25">
      <c r="A2508" s="8" t="s">
        <v>753</v>
      </c>
      <c r="B2508" s="9" t="s">
        <v>559</v>
      </c>
      <c r="C2508" s="10">
        <v>11.282685293935835</v>
      </c>
      <c r="D2508" s="10">
        <v>0.98968027273564907</v>
      </c>
    </row>
    <row r="2509" spans="1:4" x14ac:dyDescent="0.25">
      <c r="A2509" s="8" t="s">
        <v>753</v>
      </c>
      <c r="B2509" s="9" t="s">
        <v>559</v>
      </c>
      <c r="C2509" s="10">
        <v>11.47431538604191</v>
      </c>
      <c r="D2509" s="10">
        <v>1.0097208145213306</v>
      </c>
    </row>
    <row r="2510" spans="1:4" x14ac:dyDescent="0.25">
      <c r="A2510" s="8" t="s">
        <v>753</v>
      </c>
      <c r="B2510" s="9" t="s">
        <v>560</v>
      </c>
      <c r="C2510" s="10">
        <v>21.735797737528586</v>
      </c>
      <c r="D2510" s="10">
        <v>1.8046623053533586</v>
      </c>
    </row>
    <row r="2511" spans="1:4" x14ac:dyDescent="0.25">
      <c r="A2511" s="8" t="s">
        <v>753</v>
      </c>
      <c r="B2511" s="9" t="s">
        <v>560</v>
      </c>
      <c r="C2511" s="10">
        <v>21.818219282520449</v>
      </c>
      <c r="D2511" s="10">
        <v>1.7318713719708836</v>
      </c>
    </row>
    <row r="2512" spans="1:4" x14ac:dyDescent="0.25">
      <c r="A2512" s="8" t="s">
        <v>753</v>
      </c>
      <c r="B2512" s="9" t="s">
        <v>560</v>
      </c>
      <c r="C2512" s="10">
        <v>21.735797737528586</v>
      </c>
      <c r="D2512" s="10">
        <v>1.7608956049018705</v>
      </c>
    </row>
    <row r="2513" spans="1:4" x14ac:dyDescent="0.25">
      <c r="A2513" s="8" t="s">
        <v>753</v>
      </c>
      <c r="B2513" s="9" t="s">
        <v>561</v>
      </c>
      <c r="C2513" s="10">
        <v>23.281201706125977</v>
      </c>
      <c r="D2513" s="10">
        <v>1.7288768082557819</v>
      </c>
    </row>
    <row r="2514" spans="1:4" x14ac:dyDescent="0.25">
      <c r="A2514" s="8" t="s">
        <v>753</v>
      </c>
      <c r="B2514" s="9" t="s">
        <v>561</v>
      </c>
      <c r="C2514" s="10">
        <v>22.539407801199232</v>
      </c>
      <c r="D2514" s="10">
        <v>1.8111121348935779</v>
      </c>
    </row>
    <row r="2515" spans="1:4" x14ac:dyDescent="0.25">
      <c r="A2515" s="8" t="s">
        <v>753</v>
      </c>
      <c r="B2515" s="9" t="s">
        <v>561</v>
      </c>
      <c r="C2515" s="10">
        <v>22.415775483711439</v>
      </c>
      <c r="D2515" s="10">
        <v>1.7491477010964711</v>
      </c>
    </row>
    <row r="2516" spans="1:4" x14ac:dyDescent="0.25">
      <c r="A2516" s="8" t="s">
        <v>753</v>
      </c>
      <c r="B2516" s="9" t="s">
        <v>527</v>
      </c>
      <c r="C2516" s="10">
        <v>22.84848859491871</v>
      </c>
      <c r="D2516" s="10">
        <v>24.16668202340367</v>
      </c>
    </row>
    <row r="2517" spans="1:4" x14ac:dyDescent="0.25">
      <c r="A2517" s="8" t="s">
        <v>753</v>
      </c>
      <c r="B2517" s="9" t="s">
        <v>527</v>
      </c>
      <c r="C2517" s="10">
        <v>22.992726298654468</v>
      </c>
      <c r="D2517" s="10">
        <v>24.304892656408366</v>
      </c>
    </row>
    <row r="2518" spans="1:4" x14ac:dyDescent="0.25">
      <c r="A2518" s="8" t="s">
        <v>753</v>
      </c>
      <c r="B2518" s="9" t="s">
        <v>527</v>
      </c>
      <c r="C2518" s="10">
        <v>22.663040118687022</v>
      </c>
      <c r="D2518" s="10">
        <v>24.8116649774256</v>
      </c>
    </row>
    <row r="2519" spans="1:4" x14ac:dyDescent="0.25">
      <c r="A2519" s="8" t="s">
        <v>753</v>
      </c>
      <c r="B2519" s="9" t="s">
        <v>1</v>
      </c>
      <c r="C2519" s="10">
        <v>0.82417423914611276</v>
      </c>
      <c r="D2519" s="10">
        <v>4.8926564083663512E-2</v>
      </c>
    </row>
    <row r="2520" spans="1:4" x14ac:dyDescent="0.25">
      <c r="A2520" s="8" t="s">
        <v>753</v>
      </c>
      <c r="B2520" s="9" t="s">
        <v>1</v>
      </c>
      <c r="C2520" s="10">
        <v>0.8403906781232614</v>
      </c>
      <c r="D2520" s="10">
        <v>4.8926564083663512E-2</v>
      </c>
    </row>
    <row r="2521" spans="1:4" x14ac:dyDescent="0.25">
      <c r="A2521" s="8" t="s">
        <v>753</v>
      </c>
      <c r="B2521" s="9" t="s">
        <v>1</v>
      </c>
      <c r="C2521" s="10">
        <v>0.83849498258844857</v>
      </c>
      <c r="D2521" s="10">
        <v>4.8926564083663512E-2</v>
      </c>
    </row>
    <row r="2522" spans="1:4" x14ac:dyDescent="0.25">
      <c r="A2522" s="8" t="s">
        <v>753</v>
      </c>
      <c r="B2522" s="9" t="s">
        <v>562</v>
      </c>
      <c r="C2522" s="10">
        <v>23.343017864869875</v>
      </c>
      <c r="D2522" s="10">
        <v>1.7721828065972542</v>
      </c>
    </row>
    <row r="2523" spans="1:4" x14ac:dyDescent="0.25">
      <c r="A2523" s="8" t="s">
        <v>753</v>
      </c>
      <c r="B2523" s="9" t="s">
        <v>562</v>
      </c>
      <c r="C2523" s="10">
        <v>22.518802414951267</v>
      </c>
      <c r="D2523" s="10">
        <v>1.8569519948401367</v>
      </c>
    </row>
    <row r="2524" spans="1:4" x14ac:dyDescent="0.25">
      <c r="A2524" s="8" t="s">
        <v>753</v>
      </c>
      <c r="B2524" s="9" t="s">
        <v>562</v>
      </c>
      <c r="C2524" s="10">
        <v>23.260596319878012</v>
      </c>
      <c r="D2524" s="10">
        <v>1.7878466783377869</v>
      </c>
    </row>
    <row r="2525" spans="1:4" x14ac:dyDescent="0.25">
      <c r="A2525" s="8" t="s">
        <v>753</v>
      </c>
      <c r="B2525" s="9" t="s">
        <v>563</v>
      </c>
      <c r="C2525" s="10">
        <v>11.224990212441531</v>
      </c>
      <c r="D2525" s="10">
        <v>0.70220215608587488</v>
      </c>
    </row>
    <row r="2526" spans="1:4" x14ac:dyDescent="0.25">
      <c r="A2526" s="8" t="s">
        <v>753</v>
      </c>
      <c r="B2526" s="9" t="s">
        <v>563</v>
      </c>
      <c r="C2526" s="10">
        <v>11.494920772289875</v>
      </c>
      <c r="D2526" s="10">
        <v>0.67294757209988032</v>
      </c>
    </row>
    <row r="2527" spans="1:4" x14ac:dyDescent="0.25">
      <c r="A2527" s="8" t="s">
        <v>753</v>
      </c>
      <c r="B2527" s="9" t="s">
        <v>563</v>
      </c>
      <c r="C2527" s="10">
        <v>11.546434237909789</v>
      </c>
      <c r="D2527" s="10">
        <v>0.69782548604072614</v>
      </c>
    </row>
    <row r="2528" spans="1:4" x14ac:dyDescent="0.25">
      <c r="A2528" s="8" t="s">
        <v>753</v>
      </c>
      <c r="B2528" s="9" t="s">
        <v>564</v>
      </c>
      <c r="C2528" s="10">
        <v>11.878180956502028</v>
      </c>
      <c r="D2528" s="10">
        <v>0.72316410209158766</v>
      </c>
    </row>
    <row r="2529" spans="1:4" x14ac:dyDescent="0.25">
      <c r="A2529" s="8" t="s">
        <v>753</v>
      </c>
      <c r="B2529" s="9" t="s">
        <v>564</v>
      </c>
      <c r="C2529" s="10">
        <v>12.214048752343862</v>
      </c>
      <c r="D2529" s="10">
        <v>0.75817746245277817</v>
      </c>
    </row>
    <row r="2530" spans="1:4" x14ac:dyDescent="0.25">
      <c r="A2530" s="8" t="s">
        <v>753</v>
      </c>
      <c r="B2530" s="9" t="s">
        <v>564</v>
      </c>
      <c r="C2530" s="10">
        <v>12.193443366095897</v>
      </c>
      <c r="D2530" s="10">
        <v>0.75126693080254314</v>
      </c>
    </row>
    <row r="2531" spans="1:4" x14ac:dyDescent="0.25">
      <c r="A2531" s="8" t="s">
        <v>753</v>
      </c>
      <c r="B2531" s="9" t="s">
        <v>565</v>
      </c>
      <c r="C2531" s="10">
        <v>12.003873812614616</v>
      </c>
      <c r="D2531" s="10">
        <v>0.67663318898000557</v>
      </c>
    </row>
    <row r="2532" spans="1:4" x14ac:dyDescent="0.25">
      <c r="A2532" s="8" t="s">
        <v>753</v>
      </c>
      <c r="B2532" s="9" t="s">
        <v>565</v>
      </c>
      <c r="C2532" s="10">
        <v>12.37477076507799</v>
      </c>
      <c r="D2532" s="10">
        <v>0.7015111029208515</v>
      </c>
    </row>
    <row r="2533" spans="1:4" x14ac:dyDescent="0.25">
      <c r="A2533" s="8" t="s">
        <v>753</v>
      </c>
      <c r="B2533" s="9" t="s">
        <v>565</v>
      </c>
      <c r="C2533" s="10">
        <v>12.317075683583688</v>
      </c>
      <c r="D2533" s="10">
        <v>0.70680917718603153</v>
      </c>
    </row>
    <row r="2534" spans="1:4" x14ac:dyDescent="0.25">
      <c r="A2534" s="8" t="s">
        <v>753</v>
      </c>
      <c r="B2534" s="9" t="s">
        <v>566</v>
      </c>
      <c r="C2534" s="10">
        <v>15.430549545651232</v>
      </c>
      <c r="D2534" s="10">
        <v>1.5512761448447434</v>
      </c>
    </row>
    <row r="2535" spans="1:4" x14ac:dyDescent="0.25">
      <c r="A2535" s="8" t="s">
        <v>753</v>
      </c>
      <c r="B2535" s="9" t="s">
        <v>566</v>
      </c>
      <c r="C2535" s="10">
        <v>16.030166285467018</v>
      </c>
      <c r="D2535" s="10">
        <v>1.5132682207684511</v>
      </c>
    </row>
    <row r="2536" spans="1:4" x14ac:dyDescent="0.25">
      <c r="A2536" s="8" t="s">
        <v>753</v>
      </c>
      <c r="B2536" s="9" t="s">
        <v>566</v>
      </c>
      <c r="C2536" s="10">
        <v>15.692237951000392</v>
      </c>
      <c r="D2536" s="10">
        <v>1.5968856537362941</v>
      </c>
    </row>
    <row r="2537" spans="1:4" x14ac:dyDescent="0.25">
      <c r="A2537" s="8" t="s">
        <v>753</v>
      </c>
      <c r="B2537" s="9" t="s">
        <v>567</v>
      </c>
      <c r="C2537" s="10">
        <v>14.872143578331372</v>
      </c>
      <c r="D2537" s="10">
        <v>1.4089191928499032</v>
      </c>
    </row>
    <row r="2538" spans="1:4" x14ac:dyDescent="0.25">
      <c r="A2538" s="8" t="s">
        <v>753</v>
      </c>
      <c r="B2538" s="9" t="s">
        <v>567</v>
      </c>
      <c r="C2538" s="10">
        <v>15.273948610166697</v>
      </c>
      <c r="D2538" s="10">
        <v>1.4609785312816732</v>
      </c>
    </row>
    <row r="2539" spans="1:4" x14ac:dyDescent="0.25">
      <c r="A2539" s="8" t="s">
        <v>753</v>
      </c>
      <c r="B2539" s="9" t="s">
        <v>567</v>
      </c>
      <c r="C2539" s="10">
        <v>15.150316292678907</v>
      </c>
      <c r="D2539" s="10">
        <v>1.4310328941306552</v>
      </c>
    </row>
    <row r="2540" spans="1:4" x14ac:dyDescent="0.25">
      <c r="A2540" s="8" t="s">
        <v>753</v>
      </c>
      <c r="B2540" s="9" t="s">
        <v>568</v>
      </c>
      <c r="C2540" s="10">
        <v>14.53833632111434</v>
      </c>
      <c r="D2540" s="10">
        <v>1.3008845480512301</v>
      </c>
    </row>
    <row r="2541" spans="1:4" x14ac:dyDescent="0.25">
      <c r="A2541" s="8" t="s">
        <v>753</v>
      </c>
      <c r="B2541" s="9" t="s">
        <v>568</v>
      </c>
      <c r="C2541" s="10">
        <v>14.460035853372068</v>
      </c>
      <c r="D2541" s="10">
        <v>1.3444208974477103</v>
      </c>
    </row>
    <row r="2542" spans="1:4" x14ac:dyDescent="0.25">
      <c r="A2542" s="8" t="s">
        <v>753</v>
      </c>
      <c r="B2542" s="9" t="s">
        <v>568</v>
      </c>
      <c r="C2542" s="10">
        <v>14.165378830026169</v>
      </c>
      <c r="D2542" s="10">
        <v>1.262415921864922</v>
      </c>
    </row>
    <row r="2543" spans="1:4" x14ac:dyDescent="0.25">
      <c r="A2543" s="8" t="s">
        <v>753</v>
      </c>
      <c r="B2543" s="9" t="s">
        <v>569</v>
      </c>
      <c r="C2543" s="10">
        <v>35.520801137417315</v>
      </c>
      <c r="D2543" s="10">
        <v>4.6651617064406157</v>
      </c>
    </row>
    <row r="2544" spans="1:4" x14ac:dyDescent="0.25">
      <c r="A2544" s="8" t="s">
        <v>753</v>
      </c>
      <c r="B2544" s="9" t="s">
        <v>569</v>
      </c>
      <c r="C2544" s="10">
        <v>35.562011909913252</v>
      </c>
      <c r="D2544" s="10">
        <v>4.602966921588501</v>
      </c>
    </row>
    <row r="2545" spans="1:4" x14ac:dyDescent="0.25">
      <c r="A2545" s="8" t="s">
        <v>753</v>
      </c>
      <c r="B2545" s="9" t="s">
        <v>569</v>
      </c>
      <c r="C2545" s="10">
        <v>36.303805814839997</v>
      </c>
      <c r="D2545" s="10">
        <v>4.6559476642403022</v>
      </c>
    </row>
    <row r="2546" spans="1:4" x14ac:dyDescent="0.25">
      <c r="A2546" s="8" t="s">
        <v>753</v>
      </c>
      <c r="B2546" s="9" t="s">
        <v>570</v>
      </c>
      <c r="C2546" s="10">
        <v>32.615441676454225</v>
      </c>
      <c r="D2546" s="10">
        <v>4.4163825670321568</v>
      </c>
    </row>
    <row r="2547" spans="1:4" x14ac:dyDescent="0.25">
      <c r="A2547" s="8" t="s">
        <v>753</v>
      </c>
      <c r="B2547" s="9" t="s">
        <v>570</v>
      </c>
      <c r="C2547" s="10">
        <v>32.0384908615112</v>
      </c>
      <c r="D2547" s="10">
        <v>4.3150281028287107</v>
      </c>
    </row>
    <row r="2548" spans="1:4" x14ac:dyDescent="0.25">
      <c r="A2548" s="8" t="s">
        <v>753</v>
      </c>
      <c r="B2548" s="9" t="s">
        <v>570</v>
      </c>
      <c r="C2548" s="10">
        <v>33.316024808885039</v>
      </c>
      <c r="D2548" s="10">
        <v>4.2758684234773803</v>
      </c>
    </row>
    <row r="2549" spans="1:4" x14ac:dyDescent="0.25">
      <c r="A2549" s="8" t="s">
        <v>753</v>
      </c>
      <c r="B2549" s="9" t="s">
        <v>571</v>
      </c>
      <c r="C2549" s="10">
        <v>40.404277678185075</v>
      </c>
      <c r="D2549" s="10">
        <v>5.1512024325071408</v>
      </c>
    </row>
    <row r="2550" spans="1:4" x14ac:dyDescent="0.25">
      <c r="A2550" s="8" t="s">
        <v>753</v>
      </c>
      <c r="B2550" s="9" t="s">
        <v>571</v>
      </c>
      <c r="C2550" s="10">
        <v>41.06365003811996</v>
      </c>
      <c r="D2550" s="10">
        <v>5.2410393439601952</v>
      </c>
    </row>
    <row r="2551" spans="1:4" x14ac:dyDescent="0.25">
      <c r="A2551" s="8" t="s">
        <v>753</v>
      </c>
      <c r="B2551" s="9" t="s">
        <v>571</v>
      </c>
      <c r="C2551" s="10">
        <v>40.630936926912696</v>
      </c>
      <c r="D2551" s="10">
        <v>5.1166497742559658</v>
      </c>
    </row>
    <row r="2552" spans="1:4" x14ac:dyDescent="0.25">
      <c r="A2552" s="8" t="s">
        <v>753</v>
      </c>
      <c r="B2552" s="9" t="s">
        <v>572</v>
      </c>
      <c r="C2552" s="10">
        <v>6.8504667119985152</v>
      </c>
      <c r="D2552" s="10">
        <v>0.39790841242052888</v>
      </c>
    </row>
    <row r="2553" spans="1:4" x14ac:dyDescent="0.25">
      <c r="A2553" s="8" t="s">
        <v>753</v>
      </c>
      <c r="B2553" s="9" t="s">
        <v>572</v>
      </c>
      <c r="C2553" s="10">
        <v>7.0668232676021505</v>
      </c>
      <c r="D2553" s="10">
        <v>0.37049663687459694</v>
      </c>
    </row>
    <row r="2554" spans="1:4" x14ac:dyDescent="0.25">
      <c r="A2554" s="8" t="s">
        <v>753</v>
      </c>
      <c r="B2554" s="9" t="s">
        <v>572</v>
      </c>
      <c r="C2554" s="10">
        <v>7.0441573427293891</v>
      </c>
      <c r="D2554" s="10">
        <v>0.38685156178015301</v>
      </c>
    </row>
    <row r="2555" spans="1:4" x14ac:dyDescent="0.25">
      <c r="A2555" s="8" t="s">
        <v>753</v>
      </c>
      <c r="B2555" s="9" t="s">
        <v>573</v>
      </c>
      <c r="C2555" s="10">
        <v>13.656425789701428</v>
      </c>
      <c r="D2555" s="10">
        <v>0.9882981664056022</v>
      </c>
    </row>
    <row r="2556" spans="1:4" x14ac:dyDescent="0.25">
      <c r="A2556" s="8" t="s">
        <v>753</v>
      </c>
      <c r="B2556" s="9" t="s">
        <v>573</v>
      </c>
      <c r="C2556" s="10">
        <v>13.438008695472996</v>
      </c>
      <c r="D2556" s="10">
        <v>0.98138763475536717</v>
      </c>
    </row>
    <row r="2557" spans="1:4" x14ac:dyDescent="0.25">
      <c r="A2557" s="8" t="s">
        <v>753</v>
      </c>
      <c r="B2557" s="9" t="s">
        <v>573</v>
      </c>
      <c r="C2557" s="10">
        <v>13.510127547340874</v>
      </c>
      <c r="D2557" s="10">
        <v>1.0495715470376854</v>
      </c>
    </row>
    <row r="2558" spans="1:4" x14ac:dyDescent="0.25">
      <c r="A2558" s="8" t="s">
        <v>753</v>
      </c>
      <c r="B2558" s="9" t="s">
        <v>574</v>
      </c>
      <c r="C2558" s="10">
        <v>8.2784199789825053</v>
      </c>
      <c r="D2558" s="10">
        <v>0.75310973924260582</v>
      </c>
    </row>
    <row r="2559" spans="1:4" x14ac:dyDescent="0.25">
      <c r="A2559" s="8" t="s">
        <v>753</v>
      </c>
      <c r="B2559" s="9" t="s">
        <v>574</v>
      </c>
      <c r="C2559" s="10">
        <v>8.513321382209309</v>
      </c>
      <c r="D2559" s="10">
        <v>0.70680917718603153</v>
      </c>
    </row>
    <row r="2560" spans="1:4" x14ac:dyDescent="0.25">
      <c r="A2560" s="8" t="s">
        <v>753</v>
      </c>
      <c r="B2560" s="9" t="s">
        <v>574</v>
      </c>
      <c r="C2560" s="10">
        <v>8.4721106097133791</v>
      </c>
      <c r="D2560" s="10">
        <v>0.70427531558094547</v>
      </c>
    </row>
    <row r="2561" spans="1:4" x14ac:dyDescent="0.25">
      <c r="A2561" s="8" t="s">
        <v>753</v>
      </c>
      <c r="B2561" s="9" t="s">
        <v>575</v>
      </c>
      <c r="C2561" s="10">
        <v>11.554676392408975</v>
      </c>
      <c r="D2561" s="10">
        <v>1.2895973463558463</v>
      </c>
    </row>
    <row r="2562" spans="1:4" x14ac:dyDescent="0.25">
      <c r="A2562" s="8" t="s">
        <v>753</v>
      </c>
      <c r="B2562" s="9" t="s">
        <v>575</v>
      </c>
      <c r="C2562" s="10">
        <v>11.470194308792317</v>
      </c>
      <c r="D2562" s="10">
        <v>1.2769280383304156</v>
      </c>
    </row>
    <row r="2563" spans="1:4" x14ac:dyDescent="0.25">
      <c r="A2563" s="8" t="s">
        <v>753</v>
      </c>
      <c r="B2563" s="9" t="s">
        <v>575</v>
      </c>
      <c r="C2563" s="10">
        <v>11.478436463291503</v>
      </c>
      <c r="D2563" s="10">
        <v>1.2967382290610892</v>
      </c>
    </row>
    <row r="2564" spans="1:4" x14ac:dyDescent="0.25">
      <c r="A2564" s="8" t="s">
        <v>753</v>
      </c>
      <c r="B2564" s="9" t="s">
        <v>576</v>
      </c>
      <c r="C2564" s="10">
        <v>11.216748057942345</v>
      </c>
      <c r="D2564" s="10">
        <v>1.2707085598452041</v>
      </c>
    </row>
    <row r="2565" spans="1:4" x14ac:dyDescent="0.25">
      <c r="A2565" s="8" t="s">
        <v>753</v>
      </c>
      <c r="B2565" s="9" t="s">
        <v>576</v>
      </c>
      <c r="C2565" s="10">
        <v>11.255898291813478</v>
      </c>
      <c r="D2565" s="10">
        <v>1.2087441260480973</v>
      </c>
    </row>
    <row r="2566" spans="1:4" x14ac:dyDescent="0.25">
      <c r="A2566" s="8" t="s">
        <v>753</v>
      </c>
      <c r="B2566" s="9" t="s">
        <v>576</v>
      </c>
      <c r="C2566" s="10">
        <v>11.496981310914672</v>
      </c>
      <c r="D2566" s="10">
        <v>1.2467520501243896</v>
      </c>
    </row>
    <row r="2567" spans="1:4" x14ac:dyDescent="0.25">
      <c r="A2567" s="8" t="s">
        <v>753</v>
      </c>
      <c r="B2567" s="9" t="s">
        <v>577</v>
      </c>
      <c r="C2567" s="10">
        <v>10.182357668294491</v>
      </c>
      <c r="D2567" s="10">
        <v>1.1688933935317425</v>
      </c>
    </row>
    <row r="2568" spans="1:4" x14ac:dyDescent="0.25">
      <c r="A2568" s="8" t="s">
        <v>753</v>
      </c>
      <c r="B2568" s="9" t="s">
        <v>577</v>
      </c>
      <c r="C2568" s="10">
        <v>10.460530382642022</v>
      </c>
      <c r="D2568" s="10">
        <v>1.1723486593568597</v>
      </c>
    </row>
    <row r="2569" spans="1:4" x14ac:dyDescent="0.25">
      <c r="A2569" s="8" t="s">
        <v>753</v>
      </c>
      <c r="B2569" s="9" t="s">
        <v>577</v>
      </c>
      <c r="C2569" s="10">
        <v>10.316292678906265</v>
      </c>
      <c r="D2569" s="10">
        <v>1.2055192112779876</v>
      </c>
    </row>
    <row r="2570" spans="1:4" x14ac:dyDescent="0.25">
      <c r="A2570" s="8" t="s">
        <v>753</v>
      </c>
      <c r="B2570" s="9" t="s">
        <v>578</v>
      </c>
      <c r="C2570" s="10">
        <v>41.434546990583335</v>
      </c>
      <c r="D2570" s="10">
        <v>5.0705795632544</v>
      </c>
    </row>
    <row r="2571" spans="1:4" x14ac:dyDescent="0.25">
      <c r="A2571" s="8" t="s">
        <v>753</v>
      </c>
      <c r="B2571" s="9" t="s">
        <v>578</v>
      </c>
      <c r="C2571" s="10">
        <v>42.650264779213288</v>
      </c>
      <c r="D2571" s="10">
        <v>4.9968672256518936</v>
      </c>
    </row>
    <row r="2572" spans="1:4" x14ac:dyDescent="0.25">
      <c r="A2572" s="8" t="s">
        <v>753</v>
      </c>
      <c r="B2572" s="9" t="s">
        <v>578</v>
      </c>
      <c r="C2572" s="10">
        <v>42.299973212997877</v>
      </c>
      <c r="D2572" s="10">
        <v>5.0406339261033821</v>
      </c>
    </row>
    <row r="2573" spans="1:4" x14ac:dyDescent="0.25">
      <c r="A2573" s="8" t="s">
        <v>753</v>
      </c>
      <c r="B2573" s="9" t="s">
        <v>579</v>
      </c>
      <c r="C2573" s="10">
        <v>37.107415878510643</v>
      </c>
      <c r="D2573" s="10">
        <v>4.0386068368193131</v>
      </c>
    </row>
    <row r="2574" spans="1:4" x14ac:dyDescent="0.25">
      <c r="A2574" s="8" t="s">
        <v>753</v>
      </c>
      <c r="B2574" s="9" t="s">
        <v>579</v>
      </c>
      <c r="C2574" s="10">
        <v>36.612886608559478</v>
      </c>
      <c r="D2574" s="10">
        <v>3.9833225836174324</v>
      </c>
    </row>
    <row r="2575" spans="1:4" x14ac:dyDescent="0.25">
      <c r="A2575" s="8" t="s">
        <v>753</v>
      </c>
      <c r="B2575" s="9" t="s">
        <v>579</v>
      </c>
      <c r="C2575" s="10">
        <v>37.993447487173142</v>
      </c>
      <c r="D2575" s="10">
        <v>4.1008016216714269</v>
      </c>
    </row>
    <row r="2576" spans="1:4" x14ac:dyDescent="0.25">
      <c r="A2576" s="8" t="s">
        <v>753</v>
      </c>
      <c r="B2576" s="9" t="s">
        <v>580</v>
      </c>
      <c r="C2576" s="10">
        <v>40.46609383692897</v>
      </c>
      <c r="D2576" s="10">
        <v>4.5568967105869342</v>
      </c>
    </row>
    <row r="2577" spans="1:4" x14ac:dyDescent="0.25">
      <c r="A2577" s="8" t="s">
        <v>753</v>
      </c>
      <c r="B2577" s="9" t="s">
        <v>580</v>
      </c>
      <c r="C2577" s="10">
        <v>41.970287033030431</v>
      </c>
      <c r="D2577" s="10">
        <v>4.6789827697410855</v>
      </c>
    </row>
    <row r="2578" spans="1:4" x14ac:dyDescent="0.25">
      <c r="A2578" s="8" t="s">
        <v>753</v>
      </c>
      <c r="B2578" s="9" t="s">
        <v>580</v>
      </c>
      <c r="C2578" s="10">
        <v>41.537573921823167</v>
      </c>
      <c r="D2578" s="10">
        <v>4.6766792591910074</v>
      </c>
    </row>
    <row r="2579" spans="1:4" x14ac:dyDescent="0.25">
      <c r="A2579" s="8" t="s">
        <v>753</v>
      </c>
      <c r="B2579" s="9" t="s">
        <v>527</v>
      </c>
      <c r="C2579" s="10">
        <v>23.507860954853598</v>
      </c>
      <c r="D2579" s="10">
        <v>24.903805399428734</v>
      </c>
    </row>
    <row r="2580" spans="1:4" x14ac:dyDescent="0.25">
      <c r="A2580" s="8" t="s">
        <v>753</v>
      </c>
      <c r="B2580" s="9" t="s">
        <v>527</v>
      </c>
      <c r="C2580" s="10">
        <v>24.208444087284413</v>
      </c>
      <c r="D2580" s="10">
        <v>25.272367087441264</v>
      </c>
    </row>
    <row r="2581" spans="1:4" x14ac:dyDescent="0.25">
      <c r="A2581" s="8" t="s">
        <v>753</v>
      </c>
      <c r="B2581" s="9" t="s">
        <v>527</v>
      </c>
      <c r="C2581" s="10">
        <v>24.022995611052728</v>
      </c>
      <c r="D2581" s="10">
        <v>25.111121348935779</v>
      </c>
    </row>
    <row r="2582" spans="1:4" x14ac:dyDescent="0.25">
      <c r="A2582" s="8" t="s">
        <v>753</v>
      </c>
      <c r="B2582" s="9" t="s">
        <v>1</v>
      </c>
      <c r="C2582" s="10">
        <v>0.85024005274978864</v>
      </c>
      <c r="D2582" s="10">
        <v>4.8926564083663512E-2</v>
      </c>
    </row>
    <row r="2583" spans="1:4" x14ac:dyDescent="0.25">
      <c r="A2583" s="8" t="s">
        <v>753</v>
      </c>
      <c r="B2583" s="9" t="s">
        <v>1</v>
      </c>
      <c r="C2583" s="10">
        <v>0.8672807071768559</v>
      </c>
      <c r="D2583" s="10">
        <v>4.8926564083663512E-2</v>
      </c>
    </row>
    <row r="2584" spans="1:4" x14ac:dyDescent="0.25">
      <c r="A2584" s="8" t="s">
        <v>753</v>
      </c>
      <c r="B2584" s="9" t="s">
        <v>1</v>
      </c>
      <c r="C2584" s="10">
        <v>0.89035873977457691</v>
      </c>
      <c r="D2584" s="10">
        <v>4.8926564083663512E-2</v>
      </c>
    </row>
    <row r="2585" spans="1:4" x14ac:dyDescent="0.25">
      <c r="A2585" s="8" t="s">
        <v>753</v>
      </c>
      <c r="B2585" s="9" t="s">
        <v>581</v>
      </c>
      <c r="C2585" s="10">
        <v>148.70618779749026</v>
      </c>
      <c r="D2585" s="10">
        <v>15.609140329862711</v>
      </c>
    </row>
    <row r="2586" spans="1:4" x14ac:dyDescent="0.25">
      <c r="A2586" s="8" t="s">
        <v>753</v>
      </c>
      <c r="B2586" s="9" t="s">
        <v>581</v>
      </c>
      <c r="C2586" s="10">
        <v>146.93412458016525</v>
      </c>
      <c r="D2586" s="10">
        <v>15.500875334009031</v>
      </c>
    </row>
    <row r="2587" spans="1:4" x14ac:dyDescent="0.25">
      <c r="A2587" s="8" t="s">
        <v>753</v>
      </c>
      <c r="B2587" s="9" t="s">
        <v>581</v>
      </c>
      <c r="C2587" s="10">
        <v>152.45636809461993</v>
      </c>
      <c r="D2587" s="10">
        <v>15.980005528425322</v>
      </c>
    </row>
    <row r="2588" spans="1:4" x14ac:dyDescent="0.25">
      <c r="A2588" s="8" t="s">
        <v>753</v>
      </c>
      <c r="B2588" s="9" t="s">
        <v>582</v>
      </c>
      <c r="C2588" s="10">
        <v>166.61226844697202</v>
      </c>
      <c r="D2588" s="10">
        <v>17.491108449276698</v>
      </c>
    </row>
    <row r="2589" spans="1:4" x14ac:dyDescent="0.25">
      <c r="A2589" s="8" t="s">
        <v>753</v>
      </c>
      <c r="B2589" s="9" t="s">
        <v>582</v>
      </c>
      <c r="C2589" s="10">
        <v>163.48024973728133</v>
      </c>
      <c r="D2589" s="10">
        <v>17.237722288768087</v>
      </c>
    </row>
    <row r="2590" spans="1:4" x14ac:dyDescent="0.25">
      <c r="A2590" s="8" t="s">
        <v>753</v>
      </c>
      <c r="B2590" s="9" t="s">
        <v>582</v>
      </c>
      <c r="C2590" s="10">
        <v>167.58072160062639</v>
      </c>
      <c r="D2590" s="10">
        <v>17.776743757486411</v>
      </c>
    </row>
    <row r="2591" spans="1:4" x14ac:dyDescent="0.25">
      <c r="A2591" s="8" t="s">
        <v>753</v>
      </c>
      <c r="B2591" s="9" t="s">
        <v>583</v>
      </c>
      <c r="C2591" s="10">
        <v>158.96767014897694</v>
      </c>
      <c r="D2591" s="10">
        <v>16.963604533308764</v>
      </c>
    </row>
    <row r="2592" spans="1:4" x14ac:dyDescent="0.25">
      <c r="A2592" s="8" t="s">
        <v>753</v>
      </c>
      <c r="B2592" s="9" t="s">
        <v>583</v>
      </c>
      <c r="C2592" s="10">
        <v>153.48663740701821</v>
      </c>
      <c r="D2592" s="10">
        <v>17.428913664424584</v>
      </c>
    </row>
    <row r="2593" spans="1:4" x14ac:dyDescent="0.25">
      <c r="A2593" s="8" t="s">
        <v>753</v>
      </c>
      <c r="B2593" s="9" t="s">
        <v>583</v>
      </c>
      <c r="C2593" s="10">
        <v>157.93740083657866</v>
      </c>
      <c r="D2593" s="10">
        <v>16.93135538560767</v>
      </c>
    </row>
    <row r="2594" spans="1:4" x14ac:dyDescent="0.25">
      <c r="A2594" s="8" t="s">
        <v>753</v>
      </c>
      <c r="B2594" s="9" t="s">
        <v>584</v>
      </c>
      <c r="C2594" s="10">
        <v>17.532298942943687</v>
      </c>
      <c r="D2594" s="10">
        <v>1.996084032064867</v>
      </c>
    </row>
    <row r="2595" spans="1:4" x14ac:dyDescent="0.25">
      <c r="A2595" s="8" t="s">
        <v>753</v>
      </c>
      <c r="B2595" s="9" t="s">
        <v>584</v>
      </c>
      <c r="C2595" s="10">
        <v>17.888772125033483</v>
      </c>
      <c r="D2595" s="10">
        <v>2.0739426886575143</v>
      </c>
    </row>
    <row r="2596" spans="1:4" x14ac:dyDescent="0.25">
      <c r="A2596" s="8" t="s">
        <v>753</v>
      </c>
      <c r="B2596" s="9" t="s">
        <v>584</v>
      </c>
      <c r="C2596" s="10">
        <v>17.899074818157466</v>
      </c>
      <c r="D2596" s="10">
        <v>2.0889155072330232</v>
      </c>
    </row>
    <row r="2597" spans="1:4" x14ac:dyDescent="0.25">
      <c r="A2597" s="8" t="s">
        <v>753</v>
      </c>
      <c r="B2597" s="9" t="s">
        <v>585</v>
      </c>
      <c r="C2597" s="10">
        <v>18.675897879705751</v>
      </c>
      <c r="D2597" s="10">
        <v>2.2372615866580672</v>
      </c>
    </row>
    <row r="2598" spans="1:4" x14ac:dyDescent="0.25">
      <c r="A2598" s="8" t="s">
        <v>753</v>
      </c>
      <c r="B2598" s="9" t="s">
        <v>585</v>
      </c>
      <c r="C2598" s="10">
        <v>19.498052790999566</v>
      </c>
      <c r="D2598" s="10">
        <v>2.1928038330415558</v>
      </c>
    </row>
    <row r="2599" spans="1:4" x14ac:dyDescent="0.25">
      <c r="A2599" s="8" t="s">
        <v>753</v>
      </c>
      <c r="B2599" s="9" t="s">
        <v>585</v>
      </c>
      <c r="C2599" s="10">
        <v>19.059158063917909</v>
      </c>
      <c r="D2599" s="10">
        <v>2.2432507140882709</v>
      </c>
    </row>
    <row r="2600" spans="1:4" x14ac:dyDescent="0.25">
      <c r="A2600" s="8" t="s">
        <v>753</v>
      </c>
      <c r="B2600" s="9" t="s">
        <v>586</v>
      </c>
      <c r="C2600" s="10">
        <v>18.984978673425232</v>
      </c>
      <c r="D2600" s="10">
        <v>2.4146318990140978</v>
      </c>
    </row>
    <row r="2601" spans="1:4" x14ac:dyDescent="0.25">
      <c r="A2601" s="8" t="s">
        <v>753</v>
      </c>
      <c r="B2601" s="9" t="s">
        <v>586</v>
      </c>
      <c r="C2601" s="10">
        <v>18.486328326224474</v>
      </c>
      <c r="D2601" s="10">
        <v>2.5113793421173871</v>
      </c>
    </row>
    <row r="2602" spans="1:4" x14ac:dyDescent="0.25">
      <c r="A2602" s="8" t="s">
        <v>753</v>
      </c>
      <c r="B2602" s="9" t="s">
        <v>586</v>
      </c>
      <c r="C2602" s="10">
        <v>18.630566029960228</v>
      </c>
      <c r="D2602" s="10">
        <v>2.359347645812218</v>
      </c>
    </row>
    <row r="2603" spans="1:4" x14ac:dyDescent="0.25">
      <c r="A2603" s="8" t="s">
        <v>753</v>
      </c>
      <c r="B2603" s="9" t="s">
        <v>587</v>
      </c>
      <c r="C2603" s="10">
        <v>30.307638416682121</v>
      </c>
      <c r="D2603" s="10">
        <v>3.6124573850548241</v>
      </c>
    </row>
    <row r="2604" spans="1:4" x14ac:dyDescent="0.25">
      <c r="A2604" s="8" t="s">
        <v>753</v>
      </c>
      <c r="B2604" s="9" t="s">
        <v>587</v>
      </c>
      <c r="C2604" s="10">
        <v>30.699140755393461</v>
      </c>
      <c r="D2604" s="10">
        <v>3.6930802543075649</v>
      </c>
    </row>
    <row r="2605" spans="1:4" x14ac:dyDescent="0.25">
      <c r="A2605" s="8" t="s">
        <v>753</v>
      </c>
      <c r="B2605" s="9" t="s">
        <v>587</v>
      </c>
      <c r="C2605" s="10">
        <v>30.781562300385318</v>
      </c>
      <c r="D2605" s="10">
        <v>3.7898276974108538</v>
      </c>
    </row>
    <row r="2606" spans="1:4" x14ac:dyDescent="0.25">
      <c r="A2606" s="8" t="s">
        <v>753</v>
      </c>
      <c r="B2606" s="9" t="s">
        <v>588</v>
      </c>
      <c r="C2606" s="10">
        <v>32.203333951494919</v>
      </c>
      <c r="D2606" s="10">
        <v>3.8174698240117939</v>
      </c>
    </row>
    <row r="2607" spans="1:4" x14ac:dyDescent="0.25">
      <c r="A2607" s="8" t="s">
        <v>753</v>
      </c>
      <c r="B2607" s="9" t="s">
        <v>588</v>
      </c>
      <c r="C2607" s="10">
        <v>32.883311697677776</v>
      </c>
      <c r="D2607" s="10">
        <v>3.8243803556620288</v>
      </c>
    </row>
    <row r="2608" spans="1:4" x14ac:dyDescent="0.25">
      <c r="A2608" s="8" t="s">
        <v>753</v>
      </c>
      <c r="B2608" s="9" t="s">
        <v>588</v>
      </c>
      <c r="C2608" s="10">
        <v>32.656652448950155</v>
      </c>
      <c r="D2608" s="10">
        <v>3.72763291255874</v>
      </c>
    </row>
    <row r="2609" spans="1:4" x14ac:dyDescent="0.25">
      <c r="A2609" s="8" t="s">
        <v>753</v>
      </c>
      <c r="B2609" s="9" t="s">
        <v>589</v>
      </c>
      <c r="C2609" s="10">
        <v>31.049432321608869</v>
      </c>
      <c r="D2609" s="10">
        <v>3.6746521699069388</v>
      </c>
    </row>
    <row r="2610" spans="1:4" x14ac:dyDescent="0.25">
      <c r="A2610" s="8" t="s">
        <v>753</v>
      </c>
      <c r="B2610" s="9" t="s">
        <v>589</v>
      </c>
      <c r="C2610" s="10">
        <v>31.976674702767301</v>
      </c>
      <c r="D2610" s="10">
        <v>3.6999907859577998</v>
      </c>
    </row>
    <row r="2611" spans="1:4" x14ac:dyDescent="0.25">
      <c r="A2611" s="8" t="s">
        <v>753</v>
      </c>
      <c r="B2611" s="9" t="s">
        <v>589</v>
      </c>
      <c r="C2611" s="10">
        <v>31.770620840287648</v>
      </c>
      <c r="D2611" s="10">
        <v>3.7967382290610892</v>
      </c>
    </row>
    <row r="2612" spans="1:4" x14ac:dyDescent="0.25">
      <c r="A2612" s="8" t="s">
        <v>753</v>
      </c>
      <c r="B2612" s="9" t="s">
        <v>590</v>
      </c>
      <c r="C2612" s="10">
        <v>57.63038058148399</v>
      </c>
      <c r="D2612" s="10">
        <v>8.2448171012623241</v>
      </c>
    </row>
    <row r="2613" spans="1:4" x14ac:dyDescent="0.25">
      <c r="A2613" s="8" t="s">
        <v>753</v>
      </c>
      <c r="B2613" s="9" t="s">
        <v>590</v>
      </c>
      <c r="C2613" s="10">
        <v>59.711524592528484</v>
      </c>
      <c r="D2613" s="10">
        <v>8.4843821984704704</v>
      </c>
    </row>
    <row r="2614" spans="1:4" x14ac:dyDescent="0.25">
      <c r="A2614" s="8" t="s">
        <v>753</v>
      </c>
      <c r="B2614" s="9" t="s">
        <v>590</v>
      </c>
      <c r="C2614" s="10">
        <v>58.186726010179051</v>
      </c>
      <c r="D2614" s="10">
        <v>8.4705611351700014</v>
      </c>
    </row>
    <row r="2615" spans="1:4" x14ac:dyDescent="0.25">
      <c r="A2615" s="8" t="s">
        <v>753</v>
      </c>
      <c r="B2615" s="9" t="s">
        <v>591</v>
      </c>
      <c r="C2615" s="10">
        <v>64.553790360800306</v>
      </c>
      <c r="D2615" s="10">
        <v>9.5762461992075938</v>
      </c>
    </row>
    <row r="2616" spans="1:4" x14ac:dyDescent="0.25">
      <c r="A2616" s="8" t="s">
        <v>753</v>
      </c>
      <c r="B2616" s="9" t="s">
        <v>591</v>
      </c>
      <c r="C2616" s="10">
        <v>64.553790360800306</v>
      </c>
      <c r="D2616" s="10">
        <v>9.4426425873030517</v>
      </c>
    </row>
    <row r="2617" spans="1:4" x14ac:dyDescent="0.25">
      <c r="A2617" s="8" t="s">
        <v>753</v>
      </c>
      <c r="B2617" s="9" t="s">
        <v>591</v>
      </c>
      <c r="C2617" s="10">
        <v>65.274978879479093</v>
      </c>
      <c r="D2617" s="10">
        <v>9.3919653552013287</v>
      </c>
    </row>
    <row r="2618" spans="1:4" x14ac:dyDescent="0.25">
      <c r="A2618" s="8" t="s">
        <v>754</v>
      </c>
      <c r="B2618" s="9" t="s">
        <v>200</v>
      </c>
      <c r="C2618" s="10">
        <v>25.111093328455805</v>
      </c>
      <c r="D2618" s="10">
        <v>24.334368975649927</v>
      </c>
    </row>
    <row r="2619" spans="1:4" x14ac:dyDescent="0.25">
      <c r="A2619" s="8" t="s">
        <v>754</v>
      </c>
      <c r="B2619" s="9" t="s">
        <v>200</v>
      </c>
      <c r="C2619" s="10">
        <v>24.973912844665964</v>
      </c>
      <c r="D2619" s="10">
        <v>25.036235003462536</v>
      </c>
    </row>
    <row r="2620" spans="1:4" x14ac:dyDescent="0.25">
      <c r="A2620" s="8" t="s">
        <v>754</v>
      </c>
      <c r="B2620" s="9" t="s">
        <v>200</v>
      </c>
      <c r="C2620" s="10">
        <v>24.562371393296445</v>
      </c>
      <c r="D2620" s="10">
        <v>25.246794811806321</v>
      </c>
    </row>
    <row r="2621" spans="1:4" x14ac:dyDescent="0.25">
      <c r="A2621" s="8" t="s">
        <v>754</v>
      </c>
      <c r="B2621" s="9" t="s">
        <v>1</v>
      </c>
      <c r="C2621" s="10">
        <v>0.27241757739265626</v>
      </c>
      <c r="D2621" s="10">
        <v>9.6595481854423626E-2</v>
      </c>
    </row>
    <row r="2622" spans="1:4" x14ac:dyDescent="0.25">
      <c r="A2622" s="8" t="s">
        <v>754</v>
      </c>
      <c r="B2622" s="9" t="s">
        <v>1</v>
      </c>
      <c r="C2622" s="10">
        <v>0.24795372445013489</v>
      </c>
      <c r="D2622" s="10">
        <v>9.6595481854423626E-2</v>
      </c>
    </row>
    <row r="2623" spans="1:4" x14ac:dyDescent="0.25">
      <c r="A2623" s="8" t="s">
        <v>754</v>
      </c>
      <c r="B2623" s="9" t="s">
        <v>1</v>
      </c>
      <c r="C2623" s="10">
        <v>0.23665919795143808</v>
      </c>
      <c r="D2623" s="10">
        <v>9.6595481854423626E-2</v>
      </c>
    </row>
    <row r="2624" spans="1:4" x14ac:dyDescent="0.25">
      <c r="A2624" s="8" t="s">
        <v>754</v>
      </c>
      <c r="B2624" s="9" t="s">
        <v>592</v>
      </c>
      <c r="C2624" s="10">
        <v>23.807878732452327</v>
      </c>
      <c r="D2624" s="10">
        <v>33.084298789047146</v>
      </c>
    </row>
    <row r="2625" spans="1:4" x14ac:dyDescent="0.25">
      <c r="A2625" s="8" t="s">
        <v>754</v>
      </c>
      <c r="B2625" s="9" t="s">
        <v>592</v>
      </c>
      <c r="C2625" s="10">
        <v>24.196556769856873</v>
      </c>
      <c r="D2625" s="10">
        <v>32.288850624192854</v>
      </c>
    </row>
    <row r="2626" spans="1:4" x14ac:dyDescent="0.25">
      <c r="A2626" s="8" t="s">
        <v>754</v>
      </c>
      <c r="B2626" s="9" t="s">
        <v>592</v>
      </c>
      <c r="C2626" s="10">
        <v>24.653825049156339</v>
      </c>
      <c r="D2626" s="10">
        <v>31.633775664901084</v>
      </c>
    </row>
    <row r="2627" spans="1:4" x14ac:dyDescent="0.25">
      <c r="A2627" s="8" t="s">
        <v>754</v>
      </c>
      <c r="B2627" s="9" t="s">
        <v>593</v>
      </c>
      <c r="C2627" s="10">
        <v>23.396337281082811</v>
      </c>
      <c r="D2627" s="10">
        <v>33.154485391828409</v>
      </c>
    </row>
    <row r="2628" spans="1:4" x14ac:dyDescent="0.25">
      <c r="A2628" s="8" t="s">
        <v>754</v>
      </c>
      <c r="B2628" s="9" t="s">
        <v>593</v>
      </c>
      <c r="C2628" s="10">
        <v>24.173693355891899</v>
      </c>
      <c r="D2628" s="10">
        <v>32.382432761234533</v>
      </c>
    </row>
    <row r="2629" spans="1:4" x14ac:dyDescent="0.25">
      <c r="A2629" s="8" t="s">
        <v>754</v>
      </c>
      <c r="B2629" s="9" t="s">
        <v>593</v>
      </c>
      <c r="C2629" s="10">
        <v>23.624971420732543</v>
      </c>
      <c r="D2629" s="10">
        <v>31.703962267682343</v>
      </c>
    </row>
    <row r="2630" spans="1:4" x14ac:dyDescent="0.25">
      <c r="A2630" s="8" t="s">
        <v>754</v>
      </c>
      <c r="B2630" s="9" t="s">
        <v>594</v>
      </c>
      <c r="C2630" s="10">
        <v>23.327747039187891</v>
      </c>
      <c r="D2630" s="10">
        <v>33.294858597390927</v>
      </c>
    </row>
    <row r="2631" spans="1:4" x14ac:dyDescent="0.25">
      <c r="A2631" s="8" t="s">
        <v>754</v>
      </c>
      <c r="B2631" s="9" t="s">
        <v>594</v>
      </c>
      <c r="C2631" s="10">
        <v>22.813320224975993</v>
      </c>
      <c r="D2631" s="10">
        <v>33.131089857567986</v>
      </c>
    </row>
    <row r="2632" spans="1:4" x14ac:dyDescent="0.25">
      <c r="A2632" s="8" t="s">
        <v>754</v>
      </c>
      <c r="B2632" s="9" t="s">
        <v>594</v>
      </c>
      <c r="C2632" s="10">
        <v>23.282020211257944</v>
      </c>
      <c r="D2632" s="10">
        <v>33.71597821407849</v>
      </c>
    </row>
    <row r="2633" spans="1:4" x14ac:dyDescent="0.25">
      <c r="A2633" s="8" t="s">
        <v>754</v>
      </c>
      <c r="B2633" s="9" t="s">
        <v>595</v>
      </c>
      <c r="C2633" s="10">
        <v>23.967922630207141</v>
      </c>
      <c r="D2633" s="10">
        <v>33.435231802953453</v>
      </c>
    </row>
    <row r="2634" spans="1:4" x14ac:dyDescent="0.25">
      <c r="A2634" s="8" t="s">
        <v>754</v>
      </c>
      <c r="B2634" s="9" t="s">
        <v>595</v>
      </c>
      <c r="C2634" s="10">
        <v>24.448054323471577</v>
      </c>
      <c r="D2634" s="10">
        <v>34.651799584495308</v>
      </c>
    </row>
    <row r="2635" spans="1:4" x14ac:dyDescent="0.25">
      <c r="A2635" s="8" t="s">
        <v>754</v>
      </c>
      <c r="B2635" s="9" t="s">
        <v>595</v>
      </c>
      <c r="C2635" s="10">
        <v>23.967922630207141</v>
      </c>
      <c r="D2635" s="10">
        <v>34.04351569372438</v>
      </c>
    </row>
    <row r="2636" spans="1:4" x14ac:dyDescent="0.25">
      <c r="A2636" s="8" t="s">
        <v>754</v>
      </c>
      <c r="B2636" s="9" t="s">
        <v>596</v>
      </c>
      <c r="C2636" s="10">
        <v>22.902487539439388</v>
      </c>
      <c r="D2636" s="10">
        <v>33.482022871474285</v>
      </c>
    </row>
    <row r="2637" spans="1:4" x14ac:dyDescent="0.25">
      <c r="A2637" s="8" t="s">
        <v>754</v>
      </c>
      <c r="B2637" s="9" t="s">
        <v>596</v>
      </c>
      <c r="C2637" s="10">
        <v>23.236293383327997</v>
      </c>
      <c r="D2637" s="10">
        <v>34.300866570589001</v>
      </c>
    </row>
    <row r="2638" spans="1:4" x14ac:dyDescent="0.25">
      <c r="A2638" s="8" t="s">
        <v>754</v>
      </c>
      <c r="B2638" s="9" t="s">
        <v>596</v>
      </c>
      <c r="C2638" s="10">
        <v>23.121976313503129</v>
      </c>
      <c r="D2638" s="10">
        <v>34.066911227984797</v>
      </c>
    </row>
    <row r="2639" spans="1:4" x14ac:dyDescent="0.25">
      <c r="A2639" s="8" t="s">
        <v>754</v>
      </c>
      <c r="B2639" s="9" t="s">
        <v>597</v>
      </c>
      <c r="C2639" s="10">
        <v>24.059376286067032</v>
      </c>
      <c r="D2639" s="10">
        <v>33.41183626869303</v>
      </c>
    </row>
    <row r="2640" spans="1:4" x14ac:dyDescent="0.25">
      <c r="A2640" s="8" t="s">
        <v>754</v>
      </c>
      <c r="B2640" s="9" t="s">
        <v>597</v>
      </c>
      <c r="C2640" s="10">
        <v>23.442064109012758</v>
      </c>
      <c r="D2640" s="10">
        <v>33.224671994609665</v>
      </c>
    </row>
    <row r="2641" spans="1:4" x14ac:dyDescent="0.25">
      <c r="A2641" s="8" t="s">
        <v>754</v>
      </c>
      <c r="B2641" s="9" t="s">
        <v>597</v>
      </c>
      <c r="C2641" s="10">
        <v>23.67069824866249</v>
      </c>
      <c r="D2641" s="10">
        <v>34.46463531041195</v>
      </c>
    </row>
    <row r="2642" spans="1:4" x14ac:dyDescent="0.25">
      <c r="A2642" s="8" t="s">
        <v>754</v>
      </c>
      <c r="B2642" s="9" t="s">
        <v>598</v>
      </c>
      <c r="C2642" s="10">
        <v>23.25915679729297</v>
      </c>
      <c r="D2642" s="10">
        <v>33.131089857567986</v>
      </c>
    </row>
    <row r="2643" spans="1:4" x14ac:dyDescent="0.25">
      <c r="A2643" s="8" t="s">
        <v>754</v>
      </c>
      <c r="B2643" s="9" t="s">
        <v>598</v>
      </c>
      <c r="C2643" s="10">
        <v>23.464927522977728</v>
      </c>
      <c r="D2643" s="10">
        <v>32.68657470662</v>
      </c>
    </row>
    <row r="2644" spans="1:4" x14ac:dyDescent="0.25">
      <c r="A2644" s="8" t="s">
        <v>754</v>
      </c>
      <c r="B2644" s="9" t="s">
        <v>598</v>
      </c>
      <c r="C2644" s="10">
        <v>23.076249485573182</v>
      </c>
      <c r="D2644" s="10">
        <v>33.552209474255555</v>
      </c>
    </row>
    <row r="2645" spans="1:4" x14ac:dyDescent="0.25">
      <c r="A2645" s="8" t="s">
        <v>754</v>
      </c>
      <c r="B2645" s="9" t="s">
        <v>599</v>
      </c>
      <c r="C2645" s="10">
        <v>7.3325026292926063</v>
      </c>
      <c r="D2645" s="10">
        <v>28.147841060098447</v>
      </c>
    </row>
    <row r="2646" spans="1:4" x14ac:dyDescent="0.25">
      <c r="A2646" s="8" t="s">
        <v>754</v>
      </c>
      <c r="B2646" s="9" t="s">
        <v>599</v>
      </c>
      <c r="C2646" s="10">
        <v>7.3302162878961079</v>
      </c>
      <c r="D2646" s="10">
        <v>29.060266896254841</v>
      </c>
    </row>
    <row r="2647" spans="1:4" x14ac:dyDescent="0.25">
      <c r="A2647" s="8" t="s">
        <v>754</v>
      </c>
      <c r="B2647" s="9" t="s">
        <v>599</v>
      </c>
      <c r="C2647" s="10">
        <v>7.2341899492432216</v>
      </c>
      <c r="D2647" s="10">
        <v>28.615751745306856</v>
      </c>
    </row>
    <row r="2648" spans="1:4" x14ac:dyDescent="0.25">
      <c r="A2648" s="8" t="s">
        <v>754</v>
      </c>
      <c r="B2648" s="9" t="s">
        <v>600</v>
      </c>
      <c r="C2648" s="10">
        <v>6.879807032786136</v>
      </c>
      <c r="D2648" s="10">
        <v>28.030863388796345</v>
      </c>
    </row>
    <row r="2649" spans="1:4" x14ac:dyDescent="0.25">
      <c r="A2649" s="8" t="s">
        <v>754</v>
      </c>
      <c r="B2649" s="9" t="s">
        <v>600</v>
      </c>
      <c r="C2649" s="10">
        <v>6.8477982532351733</v>
      </c>
      <c r="D2649" s="10">
        <v>28.007467854535925</v>
      </c>
    </row>
    <row r="2650" spans="1:4" x14ac:dyDescent="0.25">
      <c r="A2650" s="8" t="s">
        <v>754</v>
      </c>
      <c r="B2650" s="9" t="s">
        <v>600</v>
      </c>
      <c r="C2650" s="10">
        <v>6.8523709360281675</v>
      </c>
      <c r="D2650" s="10">
        <v>28.030863388796345</v>
      </c>
    </row>
    <row r="2651" spans="1:4" x14ac:dyDescent="0.25">
      <c r="A2651" s="8" t="s">
        <v>754</v>
      </c>
      <c r="B2651" s="9" t="s">
        <v>601</v>
      </c>
      <c r="C2651" s="10">
        <v>6.6511728931364029</v>
      </c>
      <c r="D2651" s="10">
        <v>28.45198300548391</v>
      </c>
    </row>
    <row r="2652" spans="1:4" x14ac:dyDescent="0.25">
      <c r="A2652" s="8" t="s">
        <v>754</v>
      </c>
      <c r="B2652" s="9" t="s">
        <v>601</v>
      </c>
      <c r="C2652" s="10">
        <v>6.6580319173258946</v>
      </c>
      <c r="D2652" s="10">
        <v>29.224035636077783</v>
      </c>
    </row>
    <row r="2653" spans="1:4" x14ac:dyDescent="0.25">
      <c r="A2653" s="8" t="s">
        <v>754</v>
      </c>
      <c r="B2653" s="9" t="s">
        <v>601</v>
      </c>
      <c r="C2653" s="10">
        <v>6.630595820567927</v>
      </c>
      <c r="D2653" s="10">
        <v>28.990080293473579</v>
      </c>
    </row>
    <row r="2654" spans="1:4" x14ac:dyDescent="0.25">
      <c r="A2654" s="8" t="s">
        <v>754</v>
      </c>
      <c r="B2654" s="9" t="s">
        <v>602</v>
      </c>
      <c r="C2654" s="10">
        <v>8.0778499245507334</v>
      </c>
      <c r="D2654" s="10">
        <v>28.709333882348535</v>
      </c>
    </row>
    <row r="2655" spans="1:4" x14ac:dyDescent="0.25">
      <c r="A2655" s="8" t="s">
        <v>754</v>
      </c>
      <c r="B2655" s="9" t="s">
        <v>602</v>
      </c>
      <c r="C2655" s="10">
        <v>8.0732772417577383</v>
      </c>
      <c r="D2655" s="10">
        <v>28.47537853974433</v>
      </c>
    </row>
    <row r="2656" spans="1:4" x14ac:dyDescent="0.25">
      <c r="A2656" s="8" t="s">
        <v>754</v>
      </c>
      <c r="B2656" s="9" t="s">
        <v>602</v>
      </c>
      <c r="C2656" s="10">
        <v>8.3270611367689416</v>
      </c>
      <c r="D2656" s="10">
        <v>29.387804375900728</v>
      </c>
    </row>
    <row r="2657" spans="1:4" x14ac:dyDescent="0.25">
      <c r="A2657" s="8" t="s">
        <v>754</v>
      </c>
      <c r="B2657" s="9" t="s">
        <v>603</v>
      </c>
      <c r="C2657" s="10">
        <v>6.7037587452558416</v>
      </c>
      <c r="D2657" s="10">
        <v>28.381796402702651</v>
      </c>
    </row>
    <row r="2658" spans="1:4" x14ac:dyDescent="0.25">
      <c r="A2658" s="8" t="s">
        <v>754</v>
      </c>
      <c r="B2658" s="9" t="s">
        <v>603</v>
      </c>
      <c r="C2658" s="10">
        <v>6.6603182587223921</v>
      </c>
      <c r="D2658" s="10">
        <v>28.030863388796345</v>
      </c>
    </row>
    <row r="2659" spans="1:4" x14ac:dyDescent="0.25">
      <c r="A2659" s="8" t="s">
        <v>754</v>
      </c>
      <c r="B2659" s="9" t="s">
        <v>603</v>
      </c>
      <c r="C2659" s="10">
        <v>6.7471992317892902</v>
      </c>
      <c r="D2659" s="10">
        <v>28.194632128619286</v>
      </c>
    </row>
    <row r="2660" spans="1:4" x14ac:dyDescent="0.25">
      <c r="A2660" s="8" t="s">
        <v>754</v>
      </c>
      <c r="B2660" s="9" t="s">
        <v>604</v>
      </c>
      <c r="C2660" s="10">
        <v>6.9461109332845581</v>
      </c>
      <c r="D2660" s="10">
        <v>28.639147279567275</v>
      </c>
    </row>
    <row r="2661" spans="1:4" x14ac:dyDescent="0.25">
      <c r="A2661" s="8" t="s">
        <v>754</v>
      </c>
      <c r="B2661" s="9" t="s">
        <v>604</v>
      </c>
      <c r="C2661" s="10">
        <v>6.8912387397686228</v>
      </c>
      <c r="D2661" s="10">
        <v>29.57496864998409</v>
      </c>
    </row>
    <row r="2662" spans="1:4" x14ac:dyDescent="0.25">
      <c r="A2662" s="8" t="s">
        <v>754</v>
      </c>
      <c r="B2662" s="9" t="s">
        <v>604</v>
      </c>
      <c r="C2662" s="10">
        <v>6.7997850839087288</v>
      </c>
      <c r="D2662" s="10">
        <v>29.247431170338203</v>
      </c>
    </row>
    <row r="2663" spans="1:4" x14ac:dyDescent="0.25">
      <c r="A2663" s="8" t="s">
        <v>754</v>
      </c>
      <c r="B2663" s="9" t="s">
        <v>605</v>
      </c>
      <c r="C2663" s="10">
        <v>7.0307055649549595</v>
      </c>
      <c r="D2663" s="10">
        <v>28.358400868442228</v>
      </c>
    </row>
    <row r="2664" spans="1:4" x14ac:dyDescent="0.25">
      <c r="A2664" s="8" t="s">
        <v>754</v>
      </c>
      <c r="B2664" s="9" t="s">
        <v>605</v>
      </c>
      <c r="C2664" s="10">
        <v>7.0284192235584619</v>
      </c>
      <c r="D2664" s="10">
        <v>28.147841060098447</v>
      </c>
    </row>
    <row r="2665" spans="1:4" x14ac:dyDescent="0.25">
      <c r="A2665" s="8" t="s">
        <v>754</v>
      </c>
      <c r="B2665" s="9" t="s">
        <v>605</v>
      </c>
      <c r="C2665" s="10">
        <v>7.11530019662536</v>
      </c>
      <c r="D2665" s="10">
        <v>28.943289224952739</v>
      </c>
    </row>
    <row r="2666" spans="1:4" x14ac:dyDescent="0.25">
      <c r="A2666" s="8" t="s">
        <v>754</v>
      </c>
      <c r="B2666" s="9" t="s">
        <v>606</v>
      </c>
      <c r="C2666" s="10">
        <v>57.257053363208193</v>
      </c>
      <c r="D2666" s="10">
        <v>34.417844241891103</v>
      </c>
    </row>
    <row r="2667" spans="1:4" x14ac:dyDescent="0.25">
      <c r="A2667" s="8" t="s">
        <v>754</v>
      </c>
      <c r="B2667" s="9" t="s">
        <v>606</v>
      </c>
      <c r="C2667" s="10">
        <v>56.936965567698564</v>
      </c>
      <c r="D2667" s="10">
        <v>34.254075502068162</v>
      </c>
    </row>
    <row r="2668" spans="1:4" x14ac:dyDescent="0.25">
      <c r="A2668" s="8" t="s">
        <v>754</v>
      </c>
      <c r="B2668" s="9" t="s">
        <v>606</v>
      </c>
      <c r="C2668" s="10">
        <v>58.880355754721286</v>
      </c>
      <c r="D2668" s="10">
        <v>35.236687941005819</v>
      </c>
    </row>
    <row r="2669" spans="1:4" x14ac:dyDescent="0.25">
      <c r="A2669" s="8" t="s">
        <v>754</v>
      </c>
      <c r="B2669" s="9" t="s">
        <v>607</v>
      </c>
      <c r="C2669" s="10">
        <v>49.849307238556861</v>
      </c>
      <c r="D2669" s="10">
        <v>34.417844241891103</v>
      </c>
    </row>
    <row r="2670" spans="1:4" x14ac:dyDescent="0.25">
      <c r="A2670" s="8" t="s">
        <v>754</v>
      </c>
      <c r="B2670" s="9" t="s">
        <v>607</v>
      </c>
      <c r="C2670" s="10">
        <v>49.0490877497828</v>
      </c>
      <c r="D2670" s="10">
        <v>33.71597821407849</v>
      </c>
    </row>
    <row r="2671" spans="1:4" x14ac:dyDescent="0.25">
      <c r="A2671" s="8" t="s">
        <v>754</v>
      </c>
      <c r="B2671" s="9" t="s">
        <v>607</v>
      </c>
      <c r="C2671" s="10">
        <v>51.015341350770498</v>
      </c>
      <c r="D2671" s="10">
        <v>34.698590653016154</v>
      </c>
    </row>
    <row r="2672" spans="1:4" x14ac:dyDescent="0.25">
      <c r="A2672" s="8" t="s">
        <v>754</v>
      </c>
      <c r="B2672" s="9" t="s">
        <v>608</v>
      </c>
      <c r="C2672" s="10">
        <v>51.701243769719696</v>
      </c>
      <c r="D2672" s="10">
        <v>34.651799584495308</v>
      </c>
    </row>
    <row r="2673" spans="1:4" x14ac:dyDescent="0.25">
      <c r="A2673" s="8" t="s">
        <v>754</v>
      </c>
      <c r="B2673" s="9" t="s">
        <v>608</v>
      </c>
      <c r="C2673" s="10">
        <v>50.672390141295899</v>
      </c>
      <c r="D2673" s="10">
        <v>34.04351569372438</v>
      </c>
    </row>
    <row r="2674" spans="1:4" x14ac:dyDescent="0.25">
      <c r="A2674" s="8" t="s">
        <v>754</v>
      </c>
      <c r="B2674" s="9" t="s">
        <v>608</v>
      </c>
      <c r="C2674" s="10">
        <v>52.067058393159265</v>
      </c>
      <c r="D2674" s="10">
        <v>35.213292406745396</v>
      </c>
    </row>
    <row r="2675" spans="1:4" x14ac:dyDescent="0.25">
      <c r="A2675" s="8" t="s">
        <v>754</v>
      </c>
      <c r="B2675" s="9" t="s">
        <v>200</v>
      </c>
      <c r="C2675" s="10">
        <v>25.476907951895374</v>
      </c>
      <c r="D2675" s="10">
        <v>24.802279660858332</v>
      </c>
    </row>
    <row r="2676" spans="1:4" x14ac:dyDescent="0.25">
      <c r="A2676" s="8" t="s">
        <v>754</v>
      </c>
      <c r="B2676" s="9" t="s">
        <v>200</v>
      </c>
      <c r="C2676" s="10">
        <v>26.299990854634412</v>
      </c>
      <c r="D2676" s="10">
        <v>25.433959085889683</v>
      </c>
    </row>
    <row r="2677" spans="1:4" x14ac:dyDescent="0.25">
      <c r="A2677" s="8" t="s">
        <v>754</v>
      </c>
      <c r="B2677" s="9" t="s">
        <v>200</v>
      </c>
      <c r="C2677" s="10">
        <v>26.094220128949654</v>
      </c>
      <c r="D2677" s="10">
        <v>25.083026071983376</v>
      </c>
    </row>
    <row r="2678" spans="1:4" x14ac:dyDescent="0.25">
      <c r="A2678" s="8" t="s">
        <v>754</v>
      </c>
      <c r="B2678" s="9" t="s">
        <v>1</v>
      </c>
      <c r="C2678" s="10">
        <v>0.23233801271205815</v>
      </c>
      <c r="D2678" s="10">
        <v>9.6595481854423626E-2</v>
      </c>
    </row>
    <row r="2679" spans="1:4" x14ac:dyDescent="0.25">
      <c r="A2679" s="8" t="s">
        <v>754</v>
      </c>
      <c r="B2679" s="9" t="s">
        <v>1</v>
      </c>
      <c r="C2679" s="10">
        <v>0.24788513420823999</v>
      </c>
      <c r="D2679" s="10">
        <v>9.6595481854423626E-2</v>
      </c>
    </row>
    <row r="2680" spans="1:4" x14ac:dyDescent="0.25">
      <c r="A2680" s="8" t="s">
        <v>754</v>
      </c>
      <c r="B2680" s="9" t="s">
        <v>1</v>
      </c>
      <c r="C2680" s="10">
        <v>0.24127760757236266</v>
      </c>
      <c r="D2680" s="10">
        <v>9.6595481854423626E-2</v>
      </c>
    </row>
    <row r="2681" spans="1:4" x14ac:dyDescent="0.25">
      <c r="A2681" s="8" t="s">
        <v>754</v>
      </c>
      <c r="B2681" s="9" t="s">
        <v>759</v>
      </c>
      <c r="C2681" s="10">
        <v>11.790868352462388</v>
      </c>
      <c r="D2681" s="10">
        <v>1.0974564375152069</v>
      </c>
    </row>
    <row r="2682" spans="1:4" x14ac:dyDescent="0.25">
      <c r="A2682" s="8" t="s">
        <v>754</v>
      </c>
      <c r="B2682" s="9" t="s">
        <v>759</v>
      </c>
      <c r="C2682" s="10">
        <v>11.473066898349259</v>
      </c>
      <c r="D2682" s="10">
        <v>1.0841209829867675</v>
      </c>
    </row>
    <row r="2683" spans="1:4" x14ac:dyDescent="0.25">
      <c r="A2683" s="8" t="s">
        <v>754</v>
      </c>
      <c r="B2683" s="9" t="s">
        <v>759</v>
      </c>
      <c r="C2683" s="10">
        <v>11.390758608075357</v>
      </c>
      <c r="D2683" s="10">
        <v>1.1021355443672911</v>
      </c>
    </row>
    <row r="2684" spans="1:4" x14ac:dyDescent="0.25">
      <c r="A2684" s="8" t="s">
        <v>754</v>
      </c>
      <c r="B2684" s="9" t="s">
        <v>760</v>
      </c>
      <c r="C2684" s="10">
        <v>8.295052357217978</v>
      </c>
      <c r="D2684" s="10">
        <v>1.0300772988451965</v>
      </c>
    </row>
    <row r="2685" spans="1:4" x14ac:dyDescent="0.25">
      <c r="A2685" s="8" t="s">
        <v>754</v>
      </c>
      <c r="B2685" s="9" t="s">
        <v>760</v>
      </c>
      <c r="C2685" s="10">
        <v>8.08013626594723</v>
      </c>
      <c r="D2685" s="10">
        <v>0.97884107881487581</v>
      </c>
    </row>
    <row r="2686" spans="1:4" x14ac:dyDescent="0.25">
      <c r="A2686" s="8" t="s">
        <v>754</v>
      </c>
      <c r="B2686" s="9" t="s">
        <v>760</v>
      </c>
      <c r="C2686" s="10">
        <v>8.3476382093374184</v>
      </c>
      <c r="D2686" s="10">
        <v>0.96737726702726978</v>
      </c>
    </row>
    <row r="2687" spans="1:4" x14ac:dyDescent="0.25">
      <c r="A2687" s="8" t="s">
        <v>754</v>
      </c>
      <c r="B2687" s="9" t="s">
        <v>761</v>
      </c>
      <c r="C2687" s="10">
        <v>8.1167177282911869</v>
      </c>
      <c r="D2687" s="10">
        <v>1.0153381122611316</v>
      </c>
    </row>
    <row r="2688" spans="1:4" x14ac:dyDescent="0.25">
      <c r="A2688" s="8" t="s">
        <v>754</v>
      </c>
      <c r="B2688" s="9" t="s">
        <v>761</v>
      </c>
      <c r="C2688" s="10">
        <v>7.9955416342768304</v>
      </c>
      <c r="D2688" s="10">
        <v>1.0373299144659267</v>
      </c>
    </row>
    <row r="2689" spans="1:4" x14ac:dyDescent="0.25">
      <c r="A2689" s="8" t="s">
        <v>754</v>
      </c>
      <c r="B2689" s="9" t="s">
        <v>761</v>
      </c>
      <c r="C2689" s="10">
        <v>8.2790479674424979</v>
      </c>
      <c r="D2689" s="10">
        <v>0.98422205169477239</v>
      </c>
    </row>
    <row r="2690" spans="1:4" x14ac:dyDescent="0.25">
      <c r="A2690" s="8" t="s">
        <v>754</v>
      </c>
      <c r="B2690" s="9" t="s">
        <v>762</v>
      </c>
      <c r="C2690" s="10">
        <v>7.6983172527321768</v>
      </c>
      <c r="D2690" s="10">
        <v>1.0427108873458233</v>
      </c>
    </row>
    <row r="2691" spans="1:4" x14ac:dyDescent="0.25">
      <c r="A2691" s="8" t="s">
        <v>754</v>
      </c>
      <c r="B2691" s="9" t="s">
        <v>762</v>
      </c>
      <c r="C2691" s="10">
        <v>7.6937445699391827</v>
      </c>
      <c r="D2691" s="10">
        <v>1.0413071552901982</v>
      </c>
    </row>
    <row r="2692" spans="1:4" x14ac:dyDescent="0.25">
      <c r="A2692" s="8" t="s">
        <v>754</v>
      </c>
      <c r="B2692" s="9" t="s">
        <v>762</v>
      </c>
      <c r="C2692" s="10">
        <v>7.5428460377703592</v>
      </c>
      <c r="D2692" s="10">
        <v>1.0749967246252037</v>
      </c>
    </row>
    <row r="2693" spans="1:4" x14ac:dyDescent="0.25">
      <c r="A2693" s="8" t="s">
        <v>754</v>
      </c>
      <c r="B2693" s="9" t="s">
        <v>763</v>
      </c>
      <c r="C2693" s="10">
        <v>13.052928803328912</v>
      </c>
      <c r="D2693" s="10">
        <v>0.58041513035991688</v>
      </c>
    </row>
    <row r="2694" spans="1:4" x14ac:dyDescent="0.25">
      <c r="A2694" s="8" t="s">
        <v>754</v>
      </c>
      <c r="B2694" s="9" t="s">
        <v>763</v>
      </c>
      <c r="C2694" s="10">
        <v>12.88373953998811</v>
      </c>
      <c r="D2694" s="10">
        <v>0.63282112710325844</v>
      </c>
    </row>
    <row r="2695" spans="1:4" x14ac:dyDescent="0.25">
      <c r="A2695" s="8" t="s">
        <v>754</v>
      </c>
      <c r="B2695" s="9" t="s">
        <v>763</v>
      </c>
      <c r="C2695" s="10">
        <v>13.201540994101238</v>
      </c>
      <c r="D2695" s="10">
        <v>0.58486028186939676</v>
      </c>
    </row>
    <row r="2696" spans="1:4" x14ac:dyDescent="0.25">
      <c r="A2696" s="8" t="s">
        <v>754</v>
      </c>
      <c r="B2696" s="9" t="s">
        <v>764</v>
      </c>
      <c r="C2696" s="10">
        <v>14.191526818784579</v>
      </c>
      <c r="D2696" s="10">
        <v>0.76079469950775791</v>
      </c>
    </row>
    <row r="2697" spans="1:4" x14ac:dyDescent="0.25">
      <c r="A2697" s="8" t="s">
        <v>754</v>
      </c>
      <c r="B2697" s="9" t="s">
        <v>764</v>
      </c>
      <c r="C2697" s="10">
        <v>14.212103891353056</v>
      </c>
      <c r="D2697" s="10">
        <v>0.78419023376817831</v>
      </c>
    </row>
    <row r="2698" spans="1:4" x14ac:dyDescent="0.25">
      <c r="A2698" s="8" t="s">
        <v>754</v>
      </c>
      <c r="B2698" s="9" t="s">
        <v>764</v>
      </c>
      <c r="C2698" s="10">
        <v>14.57563217339613</v>
      </c>
      <c r="D2698" s="10">
        <v>0.76945104718411339</v>
      </c>
    </row>
    <row r="2699" spans="1:4" x14ac:dyDescent="0.25">
      <c r="A2699" s="8" t="s">
        <v>754</v>
      </c>
      <c r="B2699" s="9" t="s">
        <v>765</v>
      </c>
      <c r="C2699" s="10">
        <v>13.603937079884767</v>
      </c>
      <c r="D2699" s="10">
        <v>0.66393718766961751</v>
      </c>
    </row>
    <row r="2700" spans="1:4" x14ac:dyDescent="0.25">
      <c r="A2700" s="8" t="s">
        <v>754</v>
      </c>
      <c r="B2700" s="9" t="s">
        <v>765</v>
      </c>
      <c r="C2700" s="10">
        <v>13.343294160684071</v>
      </c>
      <c r="D2700" s="10">
        <v>0.62931179696419548</v>
      </c>
    </row>
    <row r="2701" spans="1:4" x14ac:dyDescent="0.25">
      <c r="A2701" s="8" t="s">
        <v>754</v>
      </c>
      <c r="B2701" s="9" t="s">
        <v>765</v>
      </c>
      <c r="C2701" s="10">
        <v>13.745690246467602</v>
      </c>
      <c r="D2701" s="10">
        <v>0.69481929289337241</v>
      </c>
    </row>
    <row r="2702" spans="1:4" x14ac:dyDescent="0.25">
      <c r="A2702" s="8" t="s">
        <v>754</v>
      </c>
      <c r="B2702" s="9" t="s">
        <v>766</v>
      </c>
      <c r="C2702" s="10">
        <v>15.032900452695596</v>
      </c>
      <c r="D2702" s="10">
        <v>0.61574238709315154</v>
      </c>
    </row>
    <row r="2703" spans="1:4" x14ac:dyDescent="0.25">
      <c r="A2703" s="8" t="s">
        <v>754</v>
      </c>
      <c r="B2703" s="9" t="s">
        <v>766</v>
      </c>
      <c r="C2703" s="10">
        <v>15.048904842471076</v>
      </c>
      <c r="D2703" s="10">
        <v>0.63399090381627954</v>
      </c>
    </row>
    <row r="2704" spans="1:4" x14ac:dyDescent="0.25">
      <c r="A2704" s="8" t="s">
        <v>754</v>
      </c>
      <c r="B2704" s="9" t="s">
        <v>766</v>
      </c>
      <c r="C2704" s="10">
        <v>15.458159952444099</v>
      </c>
      <c r="D2704" s="10">
        <v>0.61925171723221462</v>
      </c>
    </row>
    <row r="2705" spans="1:4" x14ac:dyDescent="0.25">
      <c r="A2705" s="8" t="s">
        <v>754</v>
      </c>
      <c r="B2705" s="9" t="s">
        <v>767</v>
      </c>
      <c r="C2705" s="10">
        <v>14.351570716539392</v>
      </c>
      <c r="D2705" s="10">
        <v>0.68546107918920429</v>
      </c>
    </row>
    <row r="2706" spans="1:4" x14ac:dyDescent="0.25">
      <c r="A2706" s="8" t="s">
        <v>754</v>
      </c>
      <c r="B2706" s="9" t="s">
        <v>767</v>
      </c>
      <c r="C2706" s="10">
        <v>14.342425350953404</v>
      </c>
      <c r="D2706" s="10">
        <v>0.6885024986430589</v>
      </c>
    </row>
    <row r="2707" spans="1:4" x14ac:dyDescent="0.25">
      <c r="A2707" s="8" t="s">
        <v>754</v>
      </c>
      <c r="B2707" s="9" t="s">
        <v>767</v>
      </c>
      <c r="C2707" s="10">
        <v>13.981183410306826</v>
      </c>
      <c r="D2707" s="10">
        <v>0.68990623069868418</v>
      </c>
    </row>
    <row r="2708" spans="1:4" x14ac:dyDescent="0.25">
      <c r="A2708" s="8" t="s">
        <v>754</v>
      </c>
      <c r="B2708" s="9" t="s">
        <v>768</v>
      </c>
      <c r="C2708" s="10">
        <v>14.756253143719418</v>
      </c>
      <c r="D2708" s="10">
        <v>0.69669093563420603</v>
      </c>
    </row>
    <row r="2709" spans="1:4" x14ac:dyDescent="0.25">
      <c r="A2709" s="8" t="s">
        <v>754</v>
      </c>
      <c r="B2709" s="9" t="s">
        <v>768</v>
      </c>
      <c r="C2709" s="10">
        <v>14.664799487859527</v>
      </c>
      <c r="D2709" s="10">
        <v>0.67797450822586969</v>
      </c>
    </row>
    <row r="2710" spans="1:4" x14ac:dyDescent="0.25">
      <c r="A2710" s="8" t="s">
        <v>754</v>
      </c>
      <c r="B2710" s="9" t="s">
        <v>768</v>
      </c>
      <c r="C2710" s="10">
        <v>15.126640449951985</v>
      </c>
      <c r="D2710" s="10">
        <v>0.65621666136367884</v>
      </c>
    </row>
    <row r="2711" spans="1:4" x14ac:dyDescent="0.25">
      <c r="A2711" s="8" t="s">
        <v>754</v>
      </c>
      <c r="B2711" s="9" t="s">
        <v>769</v>
      </c>
      <c r="C2711" s="10">
        <v>7.5588504275458401</v>
      </c>
      <c r="D2711" s="10">
        <v>0.79448426884276324</v>
      </c>
    </row>
    <row r="2712" spans="1:4" x14ac:dyDescent="0.25">
      <c r="A2712" s="8" t="s">
        <v>754</v>
      </c>
      <c r="B2712" s="9" t="s">
        <v>769</v>
      </c>
      <c r="C2712" s="10">
        <v>7.5474187205633543</v>
      </c>
      <c r="D2712" s="10">
        <v>0.76173052087817472</v>
      </c>
    </row>
    <row r="2713" spans="1:4" x14ac:dyDescent="0.25">
      <c r="A2713" s="8" t="s">
        <v>754</v>
      </c>
      <c r="B2713" s="9" t="s">
        <v>769</v>
      </c>
      <c r="C2713" s="10">
        <v>7.5291279893913741</v>
      </c>
      <c r="D2713" s="10">
        <v>0.75143648580358968</v>
      </c>
    </row>
    <row r="2714" spans="1:4" x14ac:dyDescent="0.25">
      <c r="A2714" s="8" t="s">
        <v>754</v>
      </c>
      <c r="B2714" s="9" t="s">
        <v>770</v>
      </c>
      <c r="C2714" s="10">
        <v>7.4536787233069628</v>
      </c>
      <c r="D2714" s="10">
        <v>0.70066817645847745</v>
      </c>
    </row>
    <row r="2715" spans="1:4" x14ac:dyDescent="0.25">
      <c r="A2715" s="8" t="s">
        <v>754</v>
      </c>
      <c r="B2715" s="9" t="s">
        <v>770</v>
      </c>
      <c r="C2715" s="10">
        <v>7.3233572637066153</v>
      </c>
      <c r="D2715" s="10">
        <v>0.70347564056972789</v>
      </c>
    </row>
    <row r="2716" spans="1:4" x14ac:dyDescent="0.25">
      <c r="A2716" s="8" t="s">
        <v>754</v>
      </c>
      <c r="B2716" s="9" t="s">
        <v>770</v>
      </c>
      <c r="C2716" s="10">
        <v>7.5062645754264024</v>
      </c>
      <c r="D2716" s="10">
        <v>0.70581519399577008</v>
      </c>
    </row>
    <row r="2717" spans="1:4" x14ac:dyDescent="0.25">
      <c r="A2717" s="8" t="s">
        <v>754</v>
      </c>
      <c r="B2717" s="9" t="s">
        <v>771</v>
      </c>
      <c r="C2717" s="10">
        <v>6.8043577667017239</v>
      </c>
      <c r="D2717" s="10">
        <v>0.69949839974545647</v>
      </c>
    </row>
    <row r="2718" spans="1:4" x14ac:dyDescent="0.25">
      <c r="A2718" s="8" t="s">
        <v>754</v>
      </c>
      <c r="B2718" s="9" t="s">
        <v>771</v>
      </c>
      <c r="C2718" s="10">
        <v>6.6717499657048789</v>
      </c>
      <c r="D2718" s="10">
        <v>0.67867637425368244</v>
      </c>
    </row>
    <row r="2719" spans="1:4" x14ac:dyDescent="0.25">
      <c r="A2719" s="8" t="s">
        <v>754</v>
      </c>
      <c r="B2719" s="9" t="s">
        <v>771</v>
      </c>
      <c r="C2719" s="10">
        <v>6.9072431295441028</v>
      </c>
      <c r="D2719" s="10">
        <v>0.65598270602107467</v>
      </c>
    </row>
    <row r="2720" spans="1:4" x14ac:dyDescent="0.25">
      <c r="A2720" s="8" t="s">
        <v>754</v>
      </c>
      <c r="B2720" s="9" t="s">
        <v>772</v>
      </c>
      <c r="C2720" s="10">
        <v>7.7646211532305989</v>
      </c>
      <c r="D2720" s="10">
        <v>0.39488854367478327</v>
      </c>
    </row>
    <row r="2721" spans="1:4" x14ac:dyDescent="0.25">
      <c r="A2721" s="8" t="s">
        <v>754</v>
      </c>
      <c r="B2721" s="9" t="s">
        <v>772</v>
      </c>
      <c r="C2721" s="10">
        <v>7.7966299327815616</v>
      </c>
      <c r="D2721" s="10">
        <v>0.41126541765707764</v>
      </c>
    </row>
    <row r="2722" spans="1:4" x14ac:dyDescent="0.25">
      <c r="A2722" s="8" t="s">
        <v>754</v>
      </c>
      <c r="B2722" s="9" t="s">
        <v>772</v>
      </c>
      <c r="C2722" s="10">
        <v>7.7646211532305989</v>
      </c>
      <c r="D2722" s="10">
        <v>0.41056355162926494</v>
      </c>
    </row>
    <row r="2723" spans="1:4" x14ac:dyDescent="0.25">
      <c r="A2723" s="8" t="s">
        <v>754</v>
      </c>
      <c r="B2723" s="9" t="s">
        <v>773</v>
      </c>
      <c r="C2723" s="10">
        <v>8.0298367552242897</v>
      </c>
      <c r="D2723" s="10">
        <v>0.39512249901738755</v>
      </c>
    </row>
    <row r="2724" spans="1:4" x14ac:dyDescent="0.25">
      <c r="A2724" s="8" t="s">
        <v>754</v>
      </c>
      <c r="B2724" s="9" t="s">
        <v>773</v>
      </c>
      <c r="C2724" s="10">
        <v>8.08013626594723</v>
      </c>
      <c r="D2724" s="10">
        <v>0.42343109547249619</v>
      </c>
    </row>
    <row r="2725" spans="1:4" x14ac:dyDescent="0.25">
      <c r="A2725" s="8" t="s">
        <v>754</v>
      </c>
      <c r="B2725" s="9" t="s">
        <v>773</v>
      </c>
      <c r="C2725" s="10">
        <v>8.3133430883899564</v>
      </c>
      <c r="D2725" s="10">
        <v>0.40401280203634726</v>
      </c>
    </row>
    <row r="2726" spans="1:4" x14ac:dyDescent="0.25">
      <c r="A2726" s="8" t="s">
        <v>754</v>
      </c>
      <c r="B2726" s="9" t="s">
        <v>774</v>
      </c>
      <c r="C2726" s="10">
        <v>8.8186245370158662</v>
      </c>
      <c r="D2726" s="10">
        <v>0.41290310505530708</v>
      </c>
    </row>
    <row r="2727" spans="1:4" x14ac:dyDescent="0.25">
      <c r="A2727" s="8" t="s">
        <v>754</v>
      </c>
      <c r="B2727" s="9" t="s">
        <v>774</v>
      </c>
      <c r="C2727" s="10">
        <v>8.8689240477388065</v>
      </c>
      <c r="D2727" s="10">
        <v>0.38436055325759416</v>
      </c>
    </row>
    <row r="2728" spans="1:4" x14ac:dyDescent="0.25">
      <c r="A2728" s="8" t="s">
        <v>754</v>
      </c>
      <c r="B2728" s="9" t="s">
        <v>774</v>
      </c>
      <c r="C2728" s="10">
        <v>9.1135625771640196</v>
      </c>
      <c r="D2728" s="10">
        <v>0.41828407793520367</v>
      </c>
    </row>
    <row r="2729" spans="1:4" x14ac:dyDescent="0.25">
      <c r="A2729" s="8" t="s">
        <v>754</v>
      </c>
      <c r="B2729" s="9" t="s">
        <v>775</v>
      </c>
      <c r="C2729" s="10">
        <v>7.4422470163244769</v>
      </c>
      <c r="D2729" s="10">
        <v>1.0487937262535327</v>
      </c>
    </row>
    <row r="2730" spans="1:4" x14ac:dyDescent="0.25">
      <c r="A2730" s="8" t="s">
        <v>754</v>
      </c>
      <c r="B2730" s="9" t="s">
        <v>775</v>
      </c>
      <c r="C2730" s="10">
        <v>7.4285289679454927</v>
      </c>
      <c r="D2730" s="10">
        <v>1.0146362462333189</v>
      </c>
    </row>
    <row r="2731" spans="1:4" x14ac:dyDescent="0.25">
      <c r="A2731" s="8" t="s">
        <v>754</v>
      </c>
      <c r="B2731" s="9" t="s">
        <v>775</v>
      </c>
      <c r="C2731" s="10">
        <v>7.6297270108372581</v>
      </c>
      <c r="D2731" s="10">
        <v>1.0649366448932229</v>
      </c>
    </row>
    <row r="2732" spans="1:4" x14ac:dyDescent="0.25">
      <c r="A2732" s="8" t="s">
        <v>754</v>
      </c>
      <c r="B2732" s="9" t="s">
        <v>776</v>
      </c>
      <c r="C2732" s="10">
        <v>8.0595591933787532</v>
      </c>
      <c r="D2732" s="10">
        <v>1.0466881281700948</v>
      </c>
    </row>
    <row r="2733" spans="1:4" x14ac:dyDescent="0.25">
      <c r="A2733" s="8" t="s">
        <v>754</v>
      </c>
      <c r="B2733" s="9" t="s">
        <v>776</v>
      </c>
      <c r="C2733" s="10">
        <v>7.9795372445013486</v>
      </c>
      <c r="D2733" s="10">
        <v>1.075464635310412</v>
      </c>
    </row>
    <row r="2734" spans="1:4" x14ac:dyDescent="0.25">
      <c r="A2734" s="8" t="s">
        <v>754</v>
      </c>
      <c r="B2734" s="9" t="s">
        <v>776</v>
      </c>
      <c r="C2734" s="10">
        <v>8.187594311582604</v>
      </c>
      <c r="D2734" s="10">
        <v>1.0764004566808287</v>
      </c>
    </row>
    <row r="2735" spans="1:4" x14ac:dyDescent="0.25">
      <c r="A2735" s="8" t="s">
        <v>754</v>
      </c>
      <c r="B2735" s="9" t="s">
        <v>777</v>
      </c>
      <c r="C2735" s="10">
        <v>8.0664182175682466</v>
      </c>
      <c r="D2735" s="10">
        <v>1.0115948267794643</v>
      </c>
    </row>
    <row r="2736" spans="1:4" x14ac:dyDescent="0.25">
      <c r="A2736" s="8" t="s">
        <v>754</v>
      </c>
      <c r="B2736" s="9" t="s">
        <v>777</v>
      </c>
      <c r="C2736" s="10">
        <v>8.0687045589647433</v>
      </c>
      <c r="D2736" s="10">
        <v>1.0420090213180109</v>
      </c>
    </row>
    <row r="2737" spans="1:4" x14ac:dyDescent="0.25">
      <c r="A2737" s="8" t="s">
        <v>754</v>
      </c>
      <c r="B2737" s="9" t="s">
        <v>777</v>
      </c>
      <c r="C2737" s="10">
        <v>8.2699026018565078</v>
      </c>
      <c r="D2737" s="10">
        <v>1.0270358793913417</v>
      </c>
    </row>
    <row r="2738" spans="1:4" x14ac:dyDescent="0.25">
      <c r="A2738" s="8" t="s">
        <v>754</v>
      </c>
      <c r="B2738" s="9" t="s">
        <v>778</v>
      </c>
      <c r="C2738" s="10">
        <v>6.763203621564772</v>
      </c>
      <c r="D2738" s="10">
        <v>0.55187257856220406</v>
      </c>
    </row>
    <row r="2739" spans="1:4" x14ac:dyDescent="0.25">
      <c r="A2739" s="8" t="s">
        <v>754</v>
      </c>
      <c r="B2739" s="9" t="s">
        <v>778</v>
      </c>
      <c r="C2739" s="10">
        <v>6.7837806941332479</v>
      </c>
      <c r="D2739" s="10">
        <v>0.56286847966460163</v>
      </c>
    </row>
    <row r="2740" spans="1:4" x14ac:dyDescent="0.25">
      <c r="A2740" s="8" t="s">
        <v>754</v>
      </c>
      <c r="B2740" s="9" t="s">
        <v>778</v>
      </c>
      <c r="C2740" s="10">
        <v>6.8272211806666974</v>
      </c>
      <c r="D2740" s="10">
        <v>0.62884388627898702</v>
      </c>
    </row>
    <row r="2741" spans="1:4" x14ac:dyDescent="0.25">
      <c r="A2741" s="8" t="s">
        <v>754</v>
      </c>
      <c r="B2741" s="9" t="s">
        <v>779</v>
      </c>
      <c r="C2741" s="10">
        <v>7.7348987150761346</v>
      </c>
      <c r="D2741" s="10">
        <v>0.73295401373785773</v>
      </c>
    </row>
    <row r="2742" spans="1:4" x14ac:dyDescent="0.25">
      <c r="A2742" s="8" t="s">
        <v>754</v>
      </c>
      <c r="B2742" s="9" t="s">
        <v>779</v>
      </c>
      <c r="C2742" s="10">
        <v>7.6251543280442622</v>
      </c>
      <c r="D2742" s="10">
        <v>0.73950476333077542</v>
      </c>
    </row>
    <row r="2743" spans="1:4" x14ac:dyDescent="0.25">
      <c r="A2743" s="8" t="s">
        <v>754</v>
      </c>
      <c r="B2743" s="9" t="s">
        <v>779</v>
      </c>
      <c r="C2743" s="10">
        <v>7.5588504275458401</v>
      </c>
      <c r="D2743" s="10">
        <v>0.75564768197046539</v>
      </c>
    </row>
    <row r="2744" spans="1:4" x14ac:dyDescent="0.25">
      <c r="A2744" s="8" t="s">
        <v>754</v>
      </c>
      <c r="B2744" s="9" t="s">
        <v>780</v>
      </c>
      <c r="C2744" s="10">
        <v>7.6663084731812141</v>
      </c>
      <c r="D2744" s="10">
        <v>0.63960583203878041</v>
      </c>
    </row>
    <row r="2745" spans="1:4" x14ac:dyDescent="0.25">
      <c r="A2745" s="8" t="s">
        <v>754</v>
      </c>
      <c r="B2745" s="9" t="s">
        <v>780</v>
      </c>
      <c r="C2745" s="10">
        <v>7.5977182312862954</v>
      </c>
      <c r="D2745" s="10">
        <v>0.68312152576316232</v>
      </c>
    </row>
    <row r="2746" spans="1:4" x14ac:dyDescent="0.25">
      <c r="A2746" s="8" t="s">
        <v>754</v>
      </c>
      <c r="B2746" s="9" t="s">
        <v>780</v>
      </c>
      <c r="C2746" s="10">
        <v>7.5679957931318294</v>
      </c>
      <c r="D2746" s="10">
        <v>0.64685844765951062</v>
      </c>
    </row>
    <row r="2747" spans="1:4" x14ac:dyDescent="0.25">
      <c r="A2747" s="8" t="s">
        <v>754</v>
      </c>
      <c r="B2747" s="9" t="s">
        <v>781</v>
      </c>
      <c r="C2747" s="10">
        <v>12.954616123279527</v>
      </c>
      <c r="D2747" s="10">
        <v>1.3978550974190047</v>
      </c>
    </row>
    <row r="2748" spans="1:4" x14ac:dyDescent="0.25">
      <c r="A2748" s="8" t="s">
        <v>754</v>
      </c>
      <c r="B2748" s="9" t="s">
        <v>781</v>
      </c>
      <c r="C2748" s="10">
        <v>12.730554666422789</v>
      </c>
      <c r="D2748" s="10">
        <v>1.3861573302887944</v>
      </c>
    </row>
    <row r="2749" spans="1:4" x14ac:dyDescent="0.25">
      <c r="A2749" s="8" t="s">
        <v>754</v>
      </c>
      <c r="B2749" s="9" t="s">
        <v>781</v>
      </c>
      <c r="C2749" s="10">
        <v>13.100941972655356</v>
      </c>
      <c r="D2749" s="10">
        <v>1.3421737258792041</v>
      </c>
    </row>
    <row r="2750" spans="1:4" x14ac:dyDescent="0.25">
      <c r="A2750" s="8" t="s">
        <v>754</v>
      </c>
      <c r="B2750" s="9" t="s">
        <v>200</v>
      </c>
      <c r="C2750" s="10">
        <v>25.751268919475056</v>
      </c>
      <c r="D2750" s="10">
        <v>24.966048400681277</v>
      </c>
    </row>
    <row r="2751" spans="1:4" x14ac:dyDescent="0.25">
      <c r="A2751" s="8" t="s">
        <v>754</v>
      </c>
      <c r="B2751" s="9" t="s">
        <v>200</v>
      </c>
      <c r="C2751" s="10">
        <v>25.454044537930404</v>
      </c>
      <c r="D2751" s="10">
        <v>25.855078702577249</v>
      </c>
    </row>
    <row r="2752" spans="1:4" x14ac:dyDescent="0.25">
      <c r="A2752" s="8" t="s">
        <v>754</v>
      </c>
      <c r="B2752" s="9" t="s">
        <v>200</v>
      </c>
      <c r="C2752" s="10">
        <v>26.322854268599386</v>
      </c>
      <c r="D2752" s="10">
        <v>25.457354620150106</v>
      </c>
    </row>
    <row r="2753" spans="1:4" x14ac:dyDescent="0.25">
      <c r="A2753" s="8" t="s">
        <v>754</v>
      </c>
      <c r="B2753" s="9" t="s">
        <v>1</v>
      </c>
      <c r="C2753" s="10">
        <v>0.2352416662856098</v>
      </c>
      <c r="D2753" s="10">
        <v>9.6595481854423626E-2</v>
      </c>
    </row>
    <row r="2754" spans="1:4" x14ac:dyDescent="0.25">
      <c r="A2754" s="8" t="s">
        <v>754</v>
      </c>
      <c r="B2754" s="9" t="s">
        <v>1</v>
      </c>
      <c r="C2754" s="10">
        <v>0.22865700306369746</v>
      </c>
      <c r="D2754" s="10">
        <v>9.6595481854423626E-2</v>
      </c>
    </row>
    <row r="2755" spans="1:4" x14ac:dyDescent="0.25">
      <c r="A2755" s="8" t="s">
        <v>754</v>
      </c>
      <c r="B2755" s="9" t="s">
        <v>1</v>
      </c>
      <c r="C2755" s="10">
        <v>0.23695642233298275</v>
      </c>
      <c r="D2755" s="10">
        <v>9.6595481854423626E-2</v>
      </c>
    </row>
    <row r="2756" spans="1:4" x14ac:dyDescent="0.25">
      <c r="A2756" s="8" t="s">
        <v>754</v>
      </c>
      <c r="B2756" s="9" t="s">
        <v>782</v>
      </c>
      <c r="C2756" s="10">
        <v>66.813960400567012</v>
      </c>
      <c r="D2756" s="10">
        <v>9.5507308764902934</v>
      </c>
    </row>
    <row r="2757" spans="1:4" x14ac:dyDescent="0.25">
      <c r="A2757" s="8" t="s">
        <v>754</v>
      </c>
      <c r="B2757" s="9" t="s">
        <v>782</v>
      </c>
      <c r="C2757" s="10">
        <v>68.002857926745619</v>
      </c>
      <c r="D2757" s="10">
        <v>9.7940444327986675</v>
      </c>
    </row>
    <row r="2758" spans="1:4" x14ac:dyDescent="0.25">
      <c r="A2758" s="8" t="s">
        <v>754</v>
      </c>
      <c r="B2758" s="9" t="s">
        <v>782</v>
      </c>
      <c r="C2758" s="10">
        <v>66.51673601902236</v>
      </c>
      <c r="D2758" s="10">
        <v>9.5788055176028006</v>
      </c>
    </row>
    <row r="2759" spans="1:4" x14ac:dyDescent="0.25">
      <c r="A2759" s="8" t="s">
        <v>754</v>
      </c>
      <c r="B2759" s="9" t="s">
        <v>783</v>
      </c>
      <c r="C2759" s="10">
        <v>41.092619689972103</v>
      </c>
      <c r="D2759" s="10">
        <v>7.5574313575024794</v>
      </c>
    </row>
    <row r="2760" spans="1:4" x14ac:dyDescent="0.25">
      <c r="A2760" s="8" t="s">
        <v>754</v>
      </c>
      <c r="B2760" s="9" t="s">
        <v>783</v>
      </c>
      <c r="C2760" s="10">
        <v>41.298390415656861</v>
      </c>
      <c r="D2760" s="10">
        <v>7.4404536862003781</v>
      </c>
    </row>
    <row r="2761" spans="1:4" x14ac:dyDescent="0.25">
      <c r="A2761" s="8" t="s">
        <v>754</v>
      </c>
      <c r="B2761" s="9" t="s">
        <v>783</v>
      </c>
      <c r="C2761" s="10">
        <v>40.47530751291783</v>
      </c>
      <c r="D2761" s="10">
        <v>7.6276179602837404</v>
      </c>
    </row>
    <row r="2762" spans="1:4" x14ac:dyDescent="0.25">
      <c r="A2762" s="8" t="s">
        <v>754</v>
      </c>
      <c r="B2762" s="9" t="s">
        <v>784</v>
      </c>
      <c r="C2762" s="10">
        <v>41.59561479720152</v>
      </c>
      <c r="D2762" s="10">
        <v>7.5036216287035122</v>
      </c>
    </row>
    <row r="2763" spans="1:4" x14ac:dyDescent="0.25">
      <c r="A2763" s="8" t="s">
        <v>754</v>
      </c>
      <c r="B2763" s="9" t="s">
        <v>784</v>
      </c>
      <c r="C2763" s="10">
        <v>43.173190360784666</v>
      </c>
      <c r="D2763" s="10">
        <v>7.6931254562129174</v>
      </c>
    </row>
    <row r="2764" spans="1:4" x14ac:dyDescent="0.25">
      <c r="A2764" s="8" t="s">
        <v>754</v>
      </c>
      <c r="B2764" s="9" t="s">
        <v>784</v>
      </c>
      <c r="C2764" s="10">
        <v>42.235790388220764</v>
      </c>
      <c r="D2764" s="10">
        <v>7.6837672425087495</v>
      </c>
    </row>
    <row r="2765" spans="1:4" x14ac:dyDescent="0.25">
      <c r="A2765" s="8" t="s">
        <v>754</v>
      </c>
      <c r="B2765" s="9" t="s">
        <v>785</v>
      </c>
      <c r="C2765" s="10">
        <v>41.412707485481732</v>
      </c>
      <c r="D2765" s="10">
        <v>7.2486103052649309</v>
      </c>
    </row>
    <row r="2766" spans="1:4" x14ac:dyDescent="0.25">
      <c r="A2766" s="8" t="s">
        <v>754</v>
      </c>
      <c r="B2766" s="9" t="s">
        <v>785</v>
      </c>
      <c r="C2766" s="10">
        <v>41.092619689972103</v>
      </c>
      <c r="D2766" s="10">
        <v>7.4147185985139155</v>
      </c>
    </row>
    <row r="2767" spans="1:4" x14ac:dyDescent="0.25">
      <c r="A2767" s="8" t="s">
        <v>754</v>
      </c>
      <c r="B2767" s="9" t="s">
        <v>785</v>
      </c>
      <c r="C2767" s="10">
        <v>41.664205039096437</v>
      </c>
      <c r="D2767" s="10">
        <v>7.4708678807389237</v>
      </c>
    </row>
    <row r="2768" spans="1:4" x14ac:dyDescent="0.25">
      <c r="A2768" s="8" t="s">
        <v>754</v>
      </c>
      <c r="B2768" s="9" t="s">
        <v>786</v>
      </c>
      <c r="C2768" s="10">
        <v>28.334834697517032</v>
      </c>
      <c r="D2768" s="10">
        <v>3.0327350315371802</v>
      </c>
    </row>
    <row r="2769" spans="1:4" x14ac:dyDescent="0.25">
      <c r="A2769" s="8" t="s">
        <v>754</v>
      </c>
      <c r="B2769" s="9" t="s">
        <v>786</v>
      </c>
      <c r="C2769" s="10">
        <v>27.48888838081302</v>
      </c>
      <c r="D2769" s="10">
        <v>2.9017200396788256</v>
      </c>
    </row>
    <row r="2770" spans="1:4" x14ac:dyDescent="0.25">
      <c r="A2770" s="8" t="s">
        <v>754</v>
      </c>
      <c r="B2770" s="9" t="s">
        <v>786</v>
      </c>
      <c r="C2770" s="10">
        <v>27.168800585303398</v>
      </c>
      <c r="D2770" s="10">
        <v>2.9017200396788256</v>
      </c>
    </row>
    <row r="2771" spans="1:4" x14ac:dyDescent="0.25">
      <c r="A2771" s="8" t="s">
        <v>754</v>
      </c>
      <c r="B2771" s="9" t="s">
        <v>787</v>
      </c>
      <c r="C2771" s="10">
        <v>28.563468837166763</v>
      </c>
      <c r="D2771" s="10">
        <v>3.0163581575548855</v>
      </c>
    </row>
    <row r="2772" spans="1:4" x14ac:dyDescent="0.25">
      <c r="A2772" s="8" t="s">
        <v>754</v>
      </c>
      <c r="B2772" s="9" t="s">
        <v>787</v>
      </c>
      <c r="C2772" s="10">
        <v>29.180781014221044</v>
      </c>
      <c r="D2772" s="10">
        <v>2.9321342342173722</v>
      </c>
    </row>
    <row r="2773" spans="1:4" x14ac:dyDescent="0.25">
      <c r="A2773" s="8" t="s">
        <v>754</v>
      </c>
      <c r="B2773" s="9" t="s">
        <v>787</v>
      </c>
      <c r="C2773" s="10">
        <v>28.67778590699163</v>
      </c>
      <c r="D2773" s="10">
        <v>3.0350745849632221</v>
      </c>
    </row>
    <row r="2774" spans="1:4" x14ac:dyDescent="0.25">
      <c r="A2774" s="8" t="s">
        <v>754</v>
      </c>
      <c r="B2774" s="9" t="s">
        <v>788</v>
      </c>
      <c r="C2774" s="10">
        <v>26.4828981663542</v>
      </c>
      <c r="D2774" s="10">
        <v>2.9882835164423809</v>
      </c>
    </row>
    <row r="2775" spans="1:4" x14ac:dyDescent="0.25">
      <c r="A2775" s="8" t="s">
        <v>754</v>
      </c>
      <c r="B2775" s="9" t="s">
        <v>788</v>
      </c>
      <c r="C2775" s="10">
        <v>26.071356714984681</v>
      </c>
      <c r="D2775" s="10">
        <v>2.9368133410694566</v>
      </c>
    </row>
    <row r="2776" spans="1:4" x14ac:dyDescent="0.25">
      <c r="A2776" s="8" t="s">
        <v>754</v>
      </c>
      <c r="B2776" s="9" t="s">
        <v>788</v>
      </c>
      <c r="C2776" s="10">
        <v>25.888449403264893</v>
      </c>
      <c r="D2776" s="10">
        <v>2.976585749312171</v>
      </c>
    </row>
    <row r="2777" spans="1:4" x14ac:dyDescent="0.25">
      <c r="A2777" s="8" t="s">
        <v>754</v>
      </c>
      <c r="B2777" s="9" t="s">
        <v>789</v>
      </c>
      <c r="C2777" s="10">
        <v>33.113288216196437</v>
      </c>
      <c r="D2777" s="10">
        <v>2.6233131819798237</v>
      </c>
    </row>
    <row r="2778" spans="1:4" x14ac:dyDescent="0.25">
      <c r="A2778" s="8" t="s">
        <v>754</v>
      </c>
      <c r="B2778" s="9" t="s">
        <v>789</v>
      </c>
      <c r="C2778" s="10">
        <v>34.142141844620234</v>
      </c>
      <c r="D2778" s="10">
        <v>2.667764697074622</v>
      </c>
    </row>
    <row r="2779" spans="1:4" x14ac:dyDescent="0.25">
      <c r="A2779" s="8" t="s">
        <v>754</v>
      </c>
      <c r="B2779" s="9" t="s">
        <v>789</v>
      </c>
      <c r="C2779" s="10">
        <v>33.822054049110612</v>
      </c>
      <c r="D2779" s="10">
        <v>2.7168953190215048</v>
      </c>
    </row>
    <row r="2780" spans="1:4" x14ac:dyDescent="0.25">
      <c r="A2780" s="8" t="s">
        <v>754</v>
      </c>
      <c r="B2780" s="9" t="s">
        <v>790</v>
      </c>
      <c r="C2780" s="10">
        <v>33.799190635145635</v>
      </c>
      <c r="D2780" s="10">
        <v>2.536749705216268</v>
      </c>
    </row>
    <row r="2781" spans="1:4" x14ac:dyDescent="0.25">
      <c r="A2781" s="8" t="s">
        <v>754</v>
      </c>
      <c r="B2781" s="9" t="s">
        <v>790</v>
      </c>
      <c r="C2781" s="10">
        <v>34.416502812199916</v>
      </c>
      <c r="D2781" s="10">
        <v>2.5905594340152347</v>
      </c>
    </row>
    <row r="2782" spans="1:4" x14ac:dyDescent="0.25">
      <c r="A2782" s="8" t="s">
        <v>754</v>
      </c>
      <c r="B2782" s="9" t="s">
        <v>790</v>
      </c>
      <c r="C2782" s="10">
        <v>33.913507704970499</v>
      </c>
      <c r="D2782" s="10">
        <v>2.6584064833704537</v>
      </c>
    </row>
    <row r="2783" spans="1:4" x14ac:dyDescent="0.25">
      <c r="A2783" s="8" t="s">
        <v>754</v>
      </c>
      <c r="B2783" s="9" t="s">
        <v>791</v>
      </c>
      <c r="C2783" s="10">
        <v>30.369678540399647</v>
      </c>
      <c r="D2783" s="10">
        <v>2.434979131183439</v>
      </c>
    </row>
    <row r="2784" spans="1:4" x14ac:dyDescent="0.25">
      <c r="A2784" s="8" t="s">
        <v>754</v>
      </c>
      <c r="B2784" s="9" t="s">
        <v>791</v>
      </c>
      <c r="C2784" s="10">
        <v>30.552585852119435</v>
      </c>
      <c r="D2784" s="10">
        <v>2.5063355106777219</v>
      </c>
    </row>
    <row r="2785" spans="1:4" x14ac:dyDescent="0.25">
      <c r="A2785" s="8" t="s">
        <v>754</v>
      </c>
      <c r="B2785" s="9" t="s">
        <v>791</v>
      </c>
      <c r="C2785" s="10">
        <v>29.958137089030135</v>
      </c>
      <c r="D2785" s="10">
        <v>2.5250519380860581</v>
      </c>
    </row>
    <row r="2786" spans="1:4" x14ac:dyDescent="0.25">
      <c r="A2786" s="8" t="s">
        <v>754</v>
      </c>
      <c r="B2786" s="9" t="s">
        <v>792</v>
      </c>
      <c r="C2786" s="10">
        <v>47.128560976725041</v>
      </c>
      <c r="D2786" s="10">
        <v>10.046716202811208</v>
      </c>
    </row>
    <row r="2787" spans="1:4" x14ac:dyDescent="0.25">
      <c r="A2787" s="8" t="s">
        <v>754</v>
      </c>
      <c r="B2787" s="9" t="s">
        <v>792</v>
      </c>
      <c r="C2787" s="10">
        <v>46.053980520371304</v>
      </c>
      <c r="D2787" s="10">
        <v>10.175391641243518</v>
      </c>
    </row>
    <row r="2788" spans="1:4" x14ac:dyDescent="0.25">
      <c r="A2788" s="8" t="s">
        <v>754</v>
      </c>
      <c r="B2788" s="9" t="s">
        <v>792</v>
      </c>
      <c r="C2788" s="10">
        <v>46.922790251040283</v>
      </c>
      <c r="D2788" s="10">
        <v>10.264294671433117</v>
      </c>
    </row>
    <row r="2789" spans="1:4" x14ac:dyDescent="0.25">
      <c r="A2789" s="8" t="s">
        <v>754</v>
      </c>
      <c r="B2789" s="9" t="s">
        <v>793</v>
      </c>
      <c r="C2789" s="10">
        <v>50.946751108875574</v>
      </c>
      <c r="D2789" s="10">
        <v>10.563757509966498</v>
      </c>
    </row>
    <row r="2790" spans="1:4" x14ac:dyDescent="0.25">
      <c r="A2790" s="8" t="s">
        <v>754</v>
      </c>
      <c r="B2790" s="9" t="s">
        <v>793</v>
      </c>
      <c r="C2790" s="10">
        <v>52.295692532808992</v>
      </c>
      <c r="D2790" s="10">
        <v>11.008272660914484</v>
      </c>
    </row>
    <row r="2791" spans="1:4" x14ac:dyDescent="0.25">
      <c r="A2791" s="8" t="s">
        <v>754</v>
      </c>
      <c r="B2791" s="9" t="s">
        <v>793</v>
      </c>
      <c r="C2791" s="10">
        <v>50.832434039050703</v>
      </c>
      <c r="D2791" s="10">
        <v>10.760279997754028</v>
      </c>
    </row>
    <row r="2792" spans="1:4" x14ac:dyDescent="0.25">
      <c r="A2792" s="8" t="s">
        <v>754</v>
      </c>
      <c r="B2792" s="9" t="s">
        <v>200</v>
      </c>
      <c r="C2792" s="10">
        <v>25.682678677580135</v>
      </c>
      <c r="D2792" s="10">
        <v>24.404555578431189</v>
      </c>
    </row>
    <row r="2793" spans="1:4" x14ac:dyDescent="0.25">
      <c r="A2793" s="8" t="s">
        <v>754</v>
      </c>
      <c r="B2793" s="9" t="s">
        <v>200</v>
      </c>
      <c r="C2793" s="10">
        <v>25.202546984315696</v>
      </c>
      <c r="D2793" s="10">
        <v>25.012839469202117</v>
      </c>
    </row>
    <row r="2794" spans="1:4" x14ac:dyDescent="0.25">
      <c r="A2794" s="8" t="s">
        <v>754</v>
      </c>
      <c r="B2794" s="9" t="s">
        <v>200</v>
      </c>
      <c r="C2794" s="10">
        <v>25.93417623119484</v>
      </c>
      <c r="D2794" s="10">
        <v>24.802279660858332</v>
      </c>
    </row>
    <row r="2795" spans="1:4" x14ac:dyDescent="0.25">
      <c r="A2795" s="8" t="s">
        <v>754</v>
      </c>
      <c r="B2795" s="9" t="s">
        <v>1</v>
      </c>
      <c r="C2795" s="10">
        <v>0.36318533083360005</v>
      </c>
      <c r="D2795" s="10">
        <v>9.6595481854423626E-2</v>
      </c>
    </row>
    <row r="2796" spans="1:4" x14ac:dyDescent="0.25">
      <c r="A2796" s="8" t="s">
        <v>754</v>
      </c>
      <c r="B2796" s="9" t="s">
        <v>1</v>
      </c>
      <c r="C2796" s="10">
        <v>0.30575243495358723</v>
      </c>
      <c r="D2796" s="10">
        <v>9.6595481854423626E-2</v>
      </c>
    </row>
    <row r="2797" spans="1:4" x14ac:dyDescent="0.25">
      <c r="A2797" s="8" t="s">
        <v>754</v>
      </c>
      <c r="B2797" s="9" t="s">
        <v>1</v>
      </c>
      <c r="C2797" s="10">
        <v>0.38339658877863642</v>
      </c>
      <c r="D2797" s="10">
        <v>9.6595481854423626E-2</v>
      </c>
    </row>
    <row r="2798" spans="1:4" x14ac:dyDescent="0.25">
      <c r="A2798" s="8" t="s">
        <v>754</v>
      </c>
      <c r="B2798" s="9" t="s">
        <v>794</v>
      </c>
      <c r="C2798" s="10">
        <v>44.430678128858197</v>
      </c>
      <c r="D2798" s="10">
        <v>8.9260701117370722</v>
      </c>
    </row>
    <row r="2799" spans="1:4" x14ac:dyDescent="0.25">
      <c r="A2799" s="8" t="s">
        <v>754</v>
      </c>
      <c r="B2799" s="9" t="s">
        <v>794</v>
      </c>
      <c r="C2799" s="10">
        <v>45.002263477982531</v>
      </c>
      <c r="D2799" s="10">
        <v>8.6827565554286998</v>
      </c>
    </row>
    <row r="2800" spans="1:4" x14ac:dyDescent="0.25">
      <c r="A2800" s="8" t="s">
        <v>754</v>
      </c>
      <c r="B2800" s="9" t="s">
        <v>794</v>
      </c>
      <c r="C2800" s="10">
        <v>44.316361059033333</v>
      </c>
      <c r="D2800" s="10">
        <v>8.9213910048849865</v>
      </c>
    </row>
    <row r="2801" spans="1:4" x14ac:dyDescent="0.25">
      <c r="A2801" s="8" t="s">
        <v>754</v>
      </c>
      <c r="B2801" s="9" t="s">
        <v>795</v>
      </c>
      <c r="C2801" s="10">
        <v>20.145159815263614</v>
      </c>
      <c r="D2801" s="10">
        <v>1.7202455595275974</v>
      </c>
    </row>
    <row r="2802" spans="1:4" x14ac:dyDescent="0.25">
      <c r="A2802" s="8" t="s">
        <v>754</v>
      </c>
      <c r="B2802" s="9" t="s">
        <v>795</v>
      </c>
      <c r="C2802" s="10">
        <v>20.52469248708217</v>
      </c>
      <c r="D2802" s="10">
        <v>1.7763948417526061</v>
      </c>
    </row>
    <row r="2803" spans="1:4" x14ac:dyDescent="0.25">
      <c r="A2803" s="8" t="s">
        <v>754</v>
      </c>
      <c r="B2803" s="9" t="s">
        <v>795</v>
      </c>
      <c r="C2803" s="10">
        <v>20.378366637706343</v>
      </c>
      <c r="D2803" s="10">
        <v>1.7062082389713451</v>
      </c>
    </row>
    <row r="2804" spans="1:4" x14ac:dyDescent="0.25">
      <c r="A2804" s="8" t="s">
        <v>754</v>
      </c>
      <c r="B2804" s="9" t="s">
        <v>796</v>
      </c>
      <c r="C2804" s="10">
        <v>20.803626137454842</v>
      </c>
      <c r="D2804" s="10">
        <v>1.6226861816616442</v>
      </c>
    </row>
    <row r="2805" spans="1:4" x14ac:dyDescent="0.25">
      <c r="A2805" s="8" t="s">
        <v>754</v>
      </c>
      <c r="B2805" s="9" t="s">
        <v>796</v>
      </c>
      <c r="C2805" s="10">
        <v>21.340916365631713</v>
      </c>
      <c r="D2805" s="10">
        <v>1.6261955118007074</v>
      </c>
    </row>
    <row r="2806" spans="1:4" x14ac:dyDescent="0.25">
      <c r="A2806" s="8" t="s">
        <v>754</v>
      </c>
      <c r="B2806" s="9" t="s">
        <v>796</v>
      </c>
      <c r="C2806" s="10">
        <v>21.363779779596687</v>
      </c>
      <c r="D2806" s="10">
        <v>1.6776656871736322</v>
      </c>
    </row>
    <row r="2807" spans="1:4" x14ac:dyDescent="0.25">
      <c r="A2807" s="8" t="s">
        <v>754</v>
      </c>
      <c r="B2807" s="9" t="s">
        <v>797</v>
      </c>
      <c r="C2807" s="10">
        <v>18.535575472129498</v>
      </c>
      <c r="D2807" s="10">
        <v>1.4369256396339067</v>
      </c>
    </row>
    <row r="2808" spans="1:4" x14ac:dyDescent="0.25">
      <c r="A2808" s="8" t="s">
        <v>754</v>
      </c>
      <c r="B2808" s="9" t="s">
        <v>797</v>
      </c>
      <c r="C2808" s="10">
        <v>18.42125840230463</v>
      </c>
      <c r="D2808" s="10">
        <v>1.4247599618184881</v>
      </c>
    </row>
    <row r="2809" spans="1:4" x14ac:dyDescent="0.25">
      <c r="A2809" s="8" t="s">
        <v>754</v>
      </c>
      <c r="B2809" s="9" t="s">
        <v>797</v>
      </c>
      <c r="C2809" s="10">
        <v>19.045429603548399</v>
      </c>
      <c r="D2809" s="10">
        <v>1.4549402010144303</v>
      </c>
    </row>
    <row r="2810" spans="1:4" x14ac:dyDescent="0.25">
      <c r="A2810" s="8" t="s">
        <v>754</v>
      </c>
      <c r="B2810" s="9" t="s">
        <v>798</v>
      </c>
      <c r="C2810" s="10">
        <v>54.261946133796691</v>
      </c>
      <c r="D2810" s="10">
        <v>10.32512306051021</v>
      </c>
    </row>
    <row r="2811" spans="1:4" x14ac:dyDescent="0.25">
      <c r="A2811" s="8" t="s">
        <v>754</v>
      </c>
      <c r="B2811" s="9" t="s">
        <v>798</v>
      </c>
      <c r="C2811" s="10">
        <v>54.673487585166214</v>
      </c>
      <c r="D2811" s="10">
        <v>10.458477605794606</v>
      </c>
    </row>
    <row r="2812" spans="1:4" x14ac:dyDescent="0.25">
      <c r="A2812" s="8" t="s">
        <v>754</v>
      </c>
      <c r="B2812" s="9" t="s">
        <v>798</v>
      </c>
      <c r="C2812" s="10">
        <v>54.05617540811194</v>
      </c>
      <c r="D2812" s="10">
        <v>10.294708865971664</v>
      </c>
    </row>
    <row r="2813" spans="1:4" x14ac:dyDescent="0.25">
      <c r="A2813" s="8" t="s">
        <v>754</v>
      </c>
      <c r="B2813" s="9" t="s">
        <v>799</v>
      </c>
      <c r="C2813" s="10">
        <v>61.898326398097765</v>
      </c>
      <c r="D2813" s="10">
        <v>10.077130397349752</v>
      </c>
    </row>
    <row r="2814" spans="1:4" x14ac:dyDescent="0.25">
      <c r="A2814" s="8" t="s">
        <v>754</v>
      </c>
      <c r="B2814" s="9" t="s">
        <v>799</v>
      </c>
      <c r="C2814" s="10">
        <v>61.73828250034294</v>
      </c>
      <c r="D2814" s="10">
        <v>10.233880476894569</v>
      </c>
    </row>
    <row r="2815" spans="1:4" x14ac:dyDescent="0.25">
      <c r="A2815" s="8" t="s">
        <v>754</v>
      </c>
      <c r="B2815" s="9" t="s">
        <v>799</v>
      </c>
      <c r="C2815" s="10">
        <v>62.927180026521562</v>
      </c>
      <c r="D2815" s="10">
        <v>10.261955118007075</v>
      </c>
    </row>
    <row r="2816" spans="1:4" x14ac:dyDescent="0.25">
      <c r="A2816" s="8" t="s">
        <v>754</v>
      </c>
      <c r="B2816" s="9" t="s">
        <v>800</v>
      </c>
      <c r="C2816" s="10">
        <v>65.853697014038133</v>
      </c>
      <c r="D2816" s="10">
        <v>10.945104718411349</v>
      </c>
    </row>
    <row r="2817" spans="1:4" x14ac:dyDescent="0.25">
      <c r="A2817" s="8" t="s">
        <v>754</v>
      </c>
      <c r="B2817" s="9" t="s">
        <v>800</v>
      </c>
      <c r="C2817" s="10">
        <v>67.819950615025832</v>
      </c>
      <c r="D2817" s="10">
        <v>10.596511257931086</v>
      </c>
    </row>
    <row r="2818" spans="1:4" x14ac:dyDescent="0.25">
      <c r="A2818" s="8" t="s">
        <v>754</v>
      </c>
      <c r="B2818" s="9" t="s">
        <v>800</v>
      </c>
      <c r="C2818" s="10">
        <v>65.510745804563527</v>
      </c>
      <c r="D2818" s="10">
        <v>10.919369630724885</v>
      </c>
    </row>
    <row r="2819" spans="1:4" x14ac:dyDescent="0.25">
      <c r="A2819" s="8" t="s">
        <v>754</v>
      </c>
      <c r="B2819" s="9" t="s">
        <v>801</v>
      </c>
      <c r="C2819" s="10">
        <v>48.660409712378247</v>
      </c>
      <c r="D2819" s="10">
        <v>7.6393157274139512</v>
      </c>
    </row>
    <row r="2820" spans="1:4" x14ac:dyDescent="0.25">
      <c r="A2820" s="8" t="s">
        <v>754</v>
      </c>
      <c r="B2820" s="9" t="s">
        <v>801</v>
      </c>
      <c r="C2820" s="10">
        <v>48.820453610133065</v>
      </c>
      <c r="D2820" s="10">
        <v>7.6884463493608344</v>
      </c>
    </row>
    <row r="2821" spans="1:4" x14ac:dyDescent="0.25">
      <c r="A2821" s="8" t="s">
        <v>754</v>
      </c>
      <c r="B2821" s="9" t="s">
        <v>801</v>
      </c>
      <c r="C2821" s="10">
        <v>47.471512186199639</v>
      </c>
      <c r="D2821" s="10">
        <v>7.4732074341649666</v>
      </c>
    </row>
    <row r="2822" spans="1:4" x14ac:dyDescent="0.25">
      <c r="A2822" s="8" t="s">
        <v>754</v>
      </c>
      <c r="B2822" s="9" t="s">
        <v>802</v>
      </c>
      <c r="C2822" s="10">
        <v>56.251063148749367</v>
      </c>
      <c r="D2822" s="10">
        <v>7.4685283273128826</v>
      </c>
    </row>
    <row r="2823" spans="1:4" x14ac:dyDescent="0.25">
      <c r="A2823" s="8" t="s">
        <v>754</v>
      </c>
      <c r="B2823" s="9" t="s">
        <v>802</v>
      </c>
      <c r="C2823" s="10">
        <v>57.211326535278246</v>
      </c>
      <c r="D2823" s="10">
        <v>7.4568305601826719</v>
      </c>
    </row>
    <row r="2824" spans="1:4" x14ac:dyDescent="0.25">
      <c r="A2824" s="8" t="s">
        <v>754</v>
      </c>
      <c r="B2824" s="9" t="s">
        <v>802</v>
      </c>
      <c r="C2824" s="10">
        <v>56.388243632539208</v>
      </c>
      <c r="D2824" s="10">
        <v>7.5129798424076801</v>
      </c>
    </row>
    <row r="2825" spans="1:4" x14ac:dyDescent="0.25">
      <c r="A2825" s="8" t="s">
        <v>754</v>
      </c>
      <c r="B2825" s="9" t="s">
        <v>803</v>
      </c>
      <c r="C2825" s="10">
        <v>50.283712103891354</v>
      </c>
      <c r="D2825" s="10">
        <v>7.6393157274139512</v>
      </c>
    </row>
    <row r="2826" spans="1:4" x14ac:dyDescent="0.25">
      <c r="A2826" s="8" t="s">
        <v>754</v>
      </c>
      <c r="B2826" s="9" t="s">
        <v>803</v>
      </c>
      <c r="C2826" s="10">
        <v>50.443756001646165</v>
      </c>
      <c r="D2826" s="10">
        <v>7.5948642123191519</v>
      </c>
    </row>
    <row r="2827" spans="1:4" x14ac:dyDescent="0.25">
      <c r="A2827" s="8" t="s">
        <v>754</v>
      </c>
      <c r="B2827" s="9" t="s">
        <v>803</v>
      </c>
      <c r="C2827" s="10">
        <v>50.032214550276642</v>
      </c>
      <c r="D2827" s="10">
        <v>7.517658949259765</v>
      </c>
    </row>
    <row r="2828" spans="1:4" x14ac:dyDescent="0.25">
      <c r="A2828" s="8" t="s">
        <v>754</v>
      </c>
      <c r="B2828" s="9" t="s">
        <v>804</v>
      </c>
      <c r="C2828" s="10">
        <v>59.703438657460332</v>
      </c>
      <c r="D2828" s="10">
        <v>7.7492747384379266</v>
      </c>
    </row>
    <row r="2829" spans="1:4" x14ac:dyDescent="0.25">
      <c r="A2829" s="8" t="s">
        <v>754</v>
      </c>
      <c r="B2829" s="9" t="s">
        <v>804</v>
      </c>
      <c r="C2829" s="10">
        <v>58.28590699163199</v>
      </c>
      <c r="D2829" s="10">
        <v>7.7586329521420945</v>
      </c>
    </row>
    <row r="2830" spans="1:4" x14ac:dyDescent="0.25">
      <c r="A2830" s="8" t="s">
        <v>754</v>
      </c>
      <c r="B2830" s="9" t="s">
        <v>804</v>
      </c>
      <c r="C2830" s="10">
        <v>59.88634596918012</v>
      </c>
      <c r="D2830" s="10">
        <v>7.9364390125212889</v>
      </c>
    </row>
    <row r="2831" spans="1:4" x14ac:dyDescent="0.25">
      <c r="A2831" s="8" t="s">
        <v>754</v>
      </c>
      <c r="B2831" s="9" t="s">
        <v>805</v>
      </c>
      <c r="C2831" s="10">
        <v>58.080136265947232</v>
      </c>
      <c r="D2831" s="10">
        <v>7.6790881356566647</v>
      </c>
    </row>
    <row r="2832" spans="1:4" x14ac:dyDescent="0.25">
      <c r="A2832" s="8" t="s">
        <v>754</v>
      </c>
      <c r="B2832" s="9" t="s">
        <v>805</v>
      </c>
      <c r="C2832" s="10">
        <v>59.566258173670484</v>
      </c>
      <c r="D2832" s="10">
        <v>7.5667895712066473</v>
      </c>
    </row>
    <row r="2833" spans="1:4" x14ac:dyDescent="0.25">
      <c r="A2833" s="8" t="s">
        <v>754</v>
      </c>
      <c r="B2833" s="9" t="s">
        <v>805</v>
      </c>
      <c r="C2833" s="10">
        <v>57.668594814577709</v>
      </c>
      <c r="D2833" s="10">
        <v>7.7048232233431291</v>
      </c>
    </row>
    <row r="2834" spans="1:4" x14ac:dyDescent="0.25">
      <c r="A2834" s="8" t="s">
        <v>755</v>
      </c>
      <c r="B2834" s="9" t="s">
        <v>200</v>
      </c>
      <c r="C2834" s="10">
        <v>6.3650173611111107</v>
      </c>
      <c r="D2834" s="10">
        <v>6.1166327298075682</v>
      </c>
    </row>
    <row r="2835" spans="1:4" x14ac:dyDescent="0.25">
      <c r="A2835" s="8" t="s">
        <v>755</v>
      </c>
      <c r="B2835" s="9" t="s">
        <v>200</v>
      </c>
      <c r="C2835" s="10">
        <v>6.5572296626984121</v>
      </c>
      <c r="D2835" s="10">
        <v>6.2909030873369653</v>
      </c>
    </row>
    <row r="2836" spans="1:4" x14ac:dyDescent="0.25">
      <c r="A2836" s="8" t="s">
        <v>755</v>
      </c>
      <c r="B2836" s="9" t="s">
        <v>200</v>
      </c>
      <c r="C2836" s="10">
        <v>6.5179604828042326</v>
      </c>
      <c r="D2836" s="10">
        <v>6.3000752114174601</v>
      </c>
    </row>
    <row r="2837" spans="1:4" x14ac:dyDescent="0.25">
      <c r="A2837" s="8" t="s">
        <v>755</v>
      </c>
      <c r="B2837" s="9" t="s">
        <v>1</v>
      </c>
      <c r="C2837" s="10">
        <v>0.5007853835978836</v>
      </c>
      <c r="D2837" s="10">
        <v>2.6342340359180382E-2</v>
      </c>
    </row>
    <row r="2838" spans="1:4" x14ac:dyDescent="0.25">
      <c r="A2838" s="8" t="s">
        <v>755</v>
      </c>
      <c r="B2838" s="9" t="s">
        <v>1</v>
      </c>
      <c r="C2838" s="10">
        <v>0.50737847222222232</v>
      </c>
      <c r="D2838" s="10">
        <v>2.6342340359180382E-2</v>
      </c>
    </row>
    <row r="2839" spans="1:4" x14ac:dyDescent="0.25">
      <c r="A2839" s="8" t="s">
        <v>755</v>
      </c>
      <c r="B2839" s="9" t="s">
        <v>1</v>
      </c>
      <c r="C2839" s="10">
        <v>0.50239748677248675</v>
      </c>
      <c r="D2839" s="10">
        <v>2.6342340359180382E-2</v>
      </c>
    </row>
    <row r="2840" spans="1:4" x14ac:dyDescent="0.25">
      <c r="A2840" s="8" t="s">
        <v>755</v>
      </c>
      <c r="B2840" s="9" t="s">
        <v>609</v>
      </c>
      <c r="C2840" s="10">
        <v>13.009775958994709</v>
      </c>
      <c r="D2840" s="10">
        <v>1.3152550767706788</v>
      </c>
    </row>
    <row r="2841" spans="1:4" x14ac:dyDescent="0.25">
      <c r="A2841" s="8" t="s">
        <v>755</v>
      </c>
      <c r="B2841" s="9" t="s">
        <v>609</v>
      </c>
      <c r="C2841" s="10">
        <v>13.284660218253968</v>
      </c>
      <c r="D2841" s="10">
        <v>1.3686826995395596</v>
      </c>
    </row>
    <row r="2842" spans="1:4" x14ac:dyDescent="0.25">
      <c r="A2842" s="8" t="s">
        <v>755</v>
      </c>
      <c r="B2842" s="9" t="s">
        <v>609</v>
      </c>
      <c r="C2842" s="10">
        <v>13.059379133597885</v>
      </c>
      <c r="D2842" s="10">
        <v>1.3636380312952874</v>
      </c>
    </row>
    <row r="2843" spans="1:4" x14ac:dyDescent="0.25">
      <c r="A2843" s="8" t="s">
        <v>755</v>
      </c>
      <c r="B2843" s="9" t="s">
        <v>610</v>
      </c>
      <c r="C2843" s="10">
        <v>11.854435350529101</v>
      </c>
      <c r="D2843" s="10">
        <v>1.1354814447929851</v>
      </c>
    </row>
    <row r="2844" spans="1:4" x14ac:dyDescent="0.25">
      <c r="A2844" s="8" t="s">
        <v>755</v>
      </c>
      <c r="B2844" s="9" t="s">
        <v>610</v>
      </c>
      <c r="C2844" s="10">
        <v>12.400070271164022</v>
      </c>
      <c r="D2844" s="10">
        <v>1.1618513015244072</v>
      </c>
    </row>
    <row r="2845" spans="1:4" x14ac:dyDescent="0.25">
      <c r="A2845" s="8" t="s">
        <v>755</v>
      </c>
      <c r="B2845" s="9" t="s">
        <v>610</v>
      </c>
      <c r="C2845" s="10">
        <v>11.862702546296298</v>
      </c>
      <c r="D2845" s="10">
        <v>1.174462972135087</v>
      </c>
    </row>
    <row r="2846" spans="1:4" x14ac:dyDescent="0.25">
      <c r="A2846" s="8" t="s">
        <v>755</v>
      </c>
      <c r="B2846" s="9" t="s">
        <v>611</v>
      </c>
      <c r="C2846" s="10">
        <v>12.292596726190476</v>
      </c>
      <c r="D2846" s="10">
        <v>0.38634821051859192</v>
      </c>
    </row>
    <row r="2847" spans="1:4" x14ac:dyDescent="0.25">
      <c r="A2847" s="8" t="s">
        <v>755</v>
      </c>
      <c r="B2847" s="9" t="s">
        <v>611</v>
      </c>
      <c r="C2847" s="10">
        <v>12.708023313492065</v>
      </c>
      <c r="D2847" s="10">
        <v>0.34369783354429218</v>
      </c>
    </row>
    <row r="2848" spans="1:4" x14ac:dyDescent="0.25">
      <c r="A2848" s="8" t="s">
        <v>755</v>
      </c>
      <c r="B2848" s="9" t="s">
        <v>611</v>
      </c>
      <c r="C2848" s="10">
        <v>12.575748181216932</v>
      </c>
      <c r="D2848" s="10">
        <v>0.37946911745822098</v>
      </c>
    </row>
    <row r="2849" spans="1:4" x14ac:dyDescent="0.25">
      <c r="A2849" s="8" t="s">
        <v>755</v>
      </c>
      <c r="B2849" s="9" t="s">
        <v>612</v>
      </c>
      <c r="C2849" s="10">
        <v>13.381799768518517</v>
      </c>
      <c r="D2849" s="10">
        <v>0.32283125126116707</v>
      </c>
    </row>
    <row r="2850" spans="1:4" x14ac:dyDescent="0.25">
      <c r="A2850" s="8" t="s">
        <v>755</v>
      </c>
      <c r="B2850" s="9" t="s">
        <v>612</v>
      </c>
      <c r="C2850" s="10">
        <v>13.826161541005291</v>
      </c>
      <c r="D2850" s="10">
        <v>0.3414048025241686</v>
      </c>
    </row>
    <row r="2851" spans="1:4" x14ac:dyDescent="0.25">
      <c r="A2851" s="8" t="s">
        <v>755</v>
      </c>
      <c r="B2851" s="9" t="s">
        <v>612</v>
      </c>
      <c r="C2851" s="10">
        <v>13.631882440476192</v>
      </c>
      <c r="D2851" s="10">
        <v>0.33613083117788417</v>
      </c>
    </row>
    <row r="2852" spans="1:4" x14ac:dyDescent="0.25">
      <c r="A2852" s="8" t="s">
        <v>755</v>
      </c>
      <c r="B2852" s="9" t="s">
        <v>613</v>
      </c>
      <c r="C2852" s="10">
        <v>13.698020006613756</v>
      </c>
      <c r="D2852" s="10">
        <v>0.49756021499458847</v>
      </c>
    </row>
    <row r="2853" spans="1:4" x14ac:dyDescent="0.25">
      <c r="A2853" s="8" t="s">
        <v>755</v>
      </c>
      <c r="B2853" s="9" t="s">
        <v>613</v>
      </c>
      <c r="C2853" s="10">
        <v>13.445870535714285</v>
      </c>
      <c r="D2853" s="10">
        <v>0.45972520316254839</v>
      </c>
    </row>
    <row r="2854" spans="1:4" x14ac:dyDescent="0.25">
      <c r="A2854" s="8" t="s">
        <v>755</v>
      </c>
      <c r="B2854" s="9" t="s">
        <v>613</v>
      </c>
      <c r="C2854" s="10">
        <v>13.739355985449736</v>
      </c>
      <c r="D2854" s="10">
        <v>0.44275677361363347</v>
      </c>
    </row>
    <row r="2855" spans="1:4" x14ac:dyDescent="0.25">
      <c r="A2855" s="8" t="s">
        <v>755</v>
      </c>
      <c r="B2855" s="9" t="s">
        <v>614</v>
      </c>
      <c r="C2855" s="10">
        <v>5.3336846891534391</v>
      </c>
      <c r="D2855" s="10">
        <v>0.16222735861170728</v>
      </c>
    </row>
    <row r="2856" spans="1:4" x14ac:dyDescent="0.25">
      <c r="A2856" s="8" t="s">
        <v>755</v>
      </c>
      <c r="B2856" s="9" t="s">
        <v>614</v>
      </c>
      <c r="C2856" s="10">
        <v>5.3543526785714288</v>
      </c>
      <c r="D2856" s="10">
        <v>0.15466035624529928</v>
      </c>
    </row>
    <row r="2857" spans="1:4" x14ac:dyDescent="0.25">
      <c r="A2857" s="8" t="s">
        <v>755</v>
      </c>
      <c r="B2857" s="9" t="s">
        <v>614</v>
      </c>
      <c r="C2857" s="10">
        <v>5.5072958002645498</v>
      </c>
      <c r="D2857" s="10">
        <v>0.1582145543264909</v>
      </c>
    </row>
    <row r="2858" spans="1:4" x14ac:dyDescent="0.25">
      <c r="A2858" s="8" t="s">
        <v>755</v>
      </c>
      <c r="B2858" s="9" t="s">
        <v>615</v>
      </c>
      <c r="C2858" s="10">
        <v>5.4494254298941796</v>
      </c>
      <c r="D2858" s="10">
        <v>2.6342340359180382E-2</v>
      </c>
    </row>
    <row r="2859" spans="1:4" x14ac:dyDescent="0.25">
      <c r="A2859" s="8" t="s">
        <v>755</v>
      </c>
      <c r="B2859" s="9" t="s">
        <v>615</v>
      </c>
      <c r="C2859" s="10">
        <v>5.4742270171957674</v>
      </c>
      <c r="D2859" s="10">
        <v>2.6342340359180382E-2</v>
      </c>
    </row>
    <row r="2860" spans="1:4" x14ac:dyDescent="0.25">
      <c r="A2860" s="8" t="s">
        <v>755</v>
      </c>
      <c r="B2860" s="9" t="s">
        <v>615</v>
      </c>
      <c r="C2860" s="10">
        <v>5.5589657738095237</v>
      </c>
      <c r="D2860" s="10">
        <v>2.6342340359180382E-2</v>
      </c>
    </row>
    <row r="2861" spans="1:4" x14ac:dyDescent="0.25">
      <c r="A2861" s="8" t="s">
        <v>755</v>
      </c>
      <c r="B2861" s="9" t="s">
        <v>616</v>
      </c>
      <c r="C2861" s="10">
        <v>3.6802455357142856</v>
      </c>
      <c r="D2861" s="10">
        <v>2.6342340359180382E-2</v>
      </c>
    </row>
    <row r="2862" spans="1:4" x14ac:dyDescent="0.25">
      <c r="A2862" s="8" t="s">
        <v>755</v>
      </c>
      <c r="B2862" s="9" t="s">
        <v>616</v>
      </c>
      <c r="C2862" s="10">
        <v>3.6471767526455023</v>
      </c>
      <c r="D2862" s="10">
        <v>2.6342340359180382E-2</v>
      </c>
    </row>
    <row r="2863" spans="1:4" x14ac:dyDescent="0.25">
      <c r="A2863" s="8" t="s">
        <v>755</v>
      </c>
      <c r="B2863" s="9" t="s">
        <v>616</v>
      </c>
      <c r="C2863" s="10">
        <v>3.6161747685185186</v>
      </c>
      <c r="D2863" s="10">
        <v>2.6342340359180382E-2</v>
      </c>
    </row>
    <row r="2864" spans="1:4" x14ac:dyDescent="0.25">
      <c r="A2864" s="8" t="s">
        <v>755</v>
      </c>
      <c r="B2864" s="9" t="s">
        <v>617</v>
      </c>
      <c r="C2864" s="10">
        <v>6.6440352182539693</v>
      </c>
      <c r="D2864" s="10">
        <v>0.37580026782602316</v>
      </c>
    </row>
    <row r="2865" spans="1:4" x14ac:dyDescent="0.25">
      <c r="A2865" s="8" t="s">
        <v>755</v>
      </c>
      <c r="B2865" s="9" t="s">
        <v>617</v>
      </c>
      <c r="C2865" s="10">
        <v>6.5799644510582009</v>
      </c>
      <c r="D2865" s="10">
        <v>0.38611890741657956</v>
      </c>
    </row>
    <row r="2866" spans="1:4" x14ac:dyDescent="0.25">
      <c r="A2866" s="8" t="s">
        <v>755</v>
      </c>
      <c r="B2866" s="9" t="s">
        <v>617</v>
      </c>
      <c r="C2866" s="10">
        <v>6.7845775462962967</v>
      </c>
      <c r="D2866" s="10">
        <v>0.38313796709041881</v>
      </c>
    </row>
    <row r="2867" spans="1:4" x14ac:dyDescent="0.25">
      <c r="A2867" s="8" t="s">
        <v>755</v>
      </c>
      <c r="B2867" s="9" t="s">
        <v>618</v>
      </c>
      <c r="C2867" s="10">
        <v>6.8569155092592604</v>
      </c>
      <c r="D2867" s="10">
        <v>0.50512721736099642</v>
      </c>
    </row>
    <row r="2868" spans="1:4" x14ac:dyDescent="0.25">
      <c r="A2868" s="8" t="s">
        <v>755</v>
      </c>
      <c r="B2868" s="9" t="s">
        <v>618</v>
      </c>
      <c r="C2868" s="10">
        <v>6.8031787367724865</v>
      </c>
      <c r="D2868" s="10">
        <v>0.55373947498761755</v>
      </c>
    </row>
    <row r="2869" spans="1:4" x14ac:dyDescent="0.25">
      <c r="A2869" s="8" t="s">
        <v>755</v>
      </c>
      <c r="B2869" s="9" t="s">
        <v>618</v>
      </c>
      <c r="C2869" s="10">
        <v>6.8920510912698409</v>
      </c>
      <c r="D2869" s="10">
        <v>0.50948397629923137</v>
      </c>
    </row>
    <row r="2870" spans="1:4" x14ac:dyDescent="0.25">
      <c r="A2870" s="8" t="s">
        <v>755</v>
      </c>
      <c r="B2870" s="9" t="s">
        <v>619</v>
      </c>
      <c r="C2870" s="10">
        <v>7.3736152447089953</v>
      </c>
      <c r="D2870" s="10">
        <v>0.50099976152477388</v>
      </c>
    </row>
    <row r="2871" spans="1:4" x14ac:dyDescent="0.25">
      <c r="A2871" s="8" t="s">
        <v>755</v>
      </c>
      <c r="B2871" s="9" t="s">
        <v>619</v>
      </c>
      <c r="C2871" s="10">
        <v>7.4604208002645516</v>
      </c>
      <c r="D2871" s="10">
        <v>0.50971327940124378</v>
      </c>
    </row>
    <row r="2872" spans="1:4" x14ac:dyDescent="0.25">
      <c r="A2872" s="8" t="s">
        <v>755</v>
      </c>
      <c r="B2872" s="9" t="s">
        <v>619</v>
      </c>
      <c r="C2872" s="10">
        <v>7.5637607473544985</v>
      </c>
      <c r="D2872" s="10">
        <v>0.48059178544567355</v>
      </c>
    </row>
    <row r="2873" spans="1:4" x14ac:dyDescent="0.25">
      <c r="A2873" s="8" t="s">
        <v>755</v>
      </c>
      <c r="B2873" s="9" t="s">
        <v>620</v>
      </c>
      <c r="C2873" s="10">
        <v>1.9852637235449733</v>
      </c>
      <c r="D2873" s="10">
        <v>2.6342340359180382E-2</v>
      </c>
    </row>
    <row r="2874" spans="1:4" x14ac:dyDescent="0.25">
      <c r="A2874" s="8" t="s">
        <v>755</v>
      </c>
      <c r="B2874" s="9" t="s">
        <v>620</v>
      </c>
      <c r="C2874" s="10">
        <v>2.0123387896825395</v>
      </c>
      <c r="D2874" s="10">
        <v>2.6342340359180382E-2</v>
      </c>
    </row>
    <row r="2875" spans="1:4" x14ac:dyDescent="0.25">
      <c r="A2875" s="8" t="s">
        <v>755</v>
      </c>
      <c r="B2875" s="9" t="s">
        <v>620</v>
      </c>
      <c r="C2875" s="10">
        <v>2.0313533399470898</v>
      </c>
      <c r="D2875" s="10">
        <v>2.6342340359180382E-2</v>
      </c>
    </row>
    <row r="2876" spans="1:4" x14ac:dyDescent="0.25">
      <c r="A2876" s="8" t="s">
        <v>755</v>
      </c>
      <c r="B2876" s="9" t="s">
        <v>621</v>
      </c>
      <c r="C2876" s="10">
        <v>2.0584284060846563</v>
      </c>
      <c r="D2876" s="10">
        <v>2.6342340359180382E-2</v>
      </c>
    </row>
    <row r="2877" spans="1:4" x14ac:dyDescent="0.25">
      <c r="A2877" s="8" t="s">
        <v>755</v>
      </c>
      <c r="B2877" s="9" t="s">
        <v>621</v>
      </c>
      <c r="C2877" s="10">
        <v>2.0613219246031744</v>
      </c>
      <c r="D2877" s="10">
        <v>2.6342340359180382E-2</v>
      </c>
    </row>
    <row r="2878" spans="1:4" x14ac:dyDescent="0.25">
      <c r="A2878" s="8" t="s">
        <v>755</v>
      </c>
      <c r="B2878" s="9" t="s">
        <v>621</v>
      </c>
      <c r="C2878" s="10">
        <v>2.0687624007936511</v>
      </c>
      <c r="D2878" s="10">
        <v>2.6342340359180382E-2</v>
      </c>
    </row>
    <row r="2879" spans="1:4" x14ac:dyDescent="0.25">
      <c r="A2879" s="8" t="s">
        <v>755</v>
      </c>
      <c r="B2879" s="9" t="s">
        <v>622</v>
      </c>
      <c r="C2879" s="10">
        <v>2.0774429563492065</v>
      </c>
      <c r="D2879" s="10">
        <v>0.116802414103058</v>
      </c>
    </row>
    <row r="2880" spans="1:4" x14ac:dyDescent="0.25">
      <c r="A2880" s="8" t="s">
        <v>755</v>
      </c>
      <c r="B2880" s="9" t="s">
        <v>622</v>
      </c>
      <c r="C2880" s="10">
        <v>2.0877769510582009</v>
      </c>
      <c r="D2880" s="10">
        <v>8.8919156898354529E-2</v>
      </c>
    </row>
    <row r="2881" spans="1:4" x14ac:dyDescent="0.25">
      <c r="A2881" s="8" t="s">
        <v>755</v>
      </c>
      <c r="B2881" s="9" t="s">
        <v>622</v>
      </c>
      <c r="C2881" s="10">
        <v>2.0633887235449735</v>
      </c>
      <c r="D2881" s="10">
        <v>0.14133784601838092</v>
      </c>
    </row>
    <row r="2882" spans="1:4" x14ac:dyDescent="0.25">
      <c r="A2882" s="8" t="s">
        <v>755</v>
      </c>
      <c r="B2882" s="9" t="s">
        <v>623</v>
      </c>
      <c r="C2882" s="10">
        <v>15.299789186507937</v>
      </c>
      <c r="D2882" s="10">
        <v>0.67527011905417056</v>
      </c>
    </row>
    <row r="2883" spans="1:4" x14ac:dyDescent="0.25">
      <c r="A2883" s="8" t="s">
        <v>755</v>
      </c>
      <c r="B2883" s="9" t="s">
        <v>623</v>
      </c>
      <c r="C2883" s="10">
        <v>15.611875826719578</v>
      </c>
      <c r="D2883" s="10">
        <v>0.6349127730999945</v>
      </c>
    </row>
    <row r="2884" spans="1:4" x14ac:dyDescent="0.25">
      <c r="A2884" s="8" t="s">
        <v>755</v>
      </c>
      <c r="B2884" s="9" t="s">
        <v>623</v>
      </c>
      <c r="C2884" s="10">
        <v>15.727616567460318</v>
      </c>
      <c r="D2884" s="10">
        <v>0.67389430044209631</v>
      </c>
    </row>
    <row r="2885" spans="1:4" x14ac:dyDescent="0.25">
      <c r="A2885" s="8" t="s">
        <v>755</v>
      </c>
      <c r="B2885" s="9" t="s">
        <v>624</v>
      </c>
      <c r="C2885" s="10">
        <v>15.97976603835979</v>
      </c>
      <c r="D2885" s="10">
        <v>0.73328380386329872</v>
      </c>
    </row>
    <row r="2886" spans="1:4" x14ac:dyDescent="0.25">
      <c r="A2886" s="8" t="s">
        <v>755</v>
      </c>
      <c r="B2886" s="9" t="s">
        <v>624</v>
      </c>
      <c r="C2886" s="10">
        <v>16.461330191798943</v>
      </c>
      <c r="D2886" s="10">
        <v>0.79748867242676058</v>
      </c>
    </row>
    <row r="2887" spans="1:4" x14ac:dyDescent="0.25">
      <c r="A2887" s="8" t="s">
        <v>755</v>
      </c>
      <c r="B2887" s="9" t="s">
        <v>624</v>
      </c>
      <c r="C2887" s="10">
        <v>16.331121858465611</v>
      </c>
      <c r="D2887" s="10">
        <v>0.75025223341221359</v>
      </c>
    </row>
    <row r="2888" spans="1:4" x14ac:dyDescent="0.25">
      <c r="A2888" s="8" t="s">
        <v>755</v>
      </c>
      <c r="B2888" s="9" t="s">
        <v>625</v>
      </c>
      <c r="C2888" s="10">
        <v>15.806154927248677</v>
      </c>
      <c r="D2888" s="10">
        <v>0.77043090638930167</v>
      </c>
    </row>
    <row r="2889" spans="1:4" x14ac:dyDescent="0.25">
      <c r="A2889" s="8" t="s">
        <v>755</v>
      </c>
      <c r="B2889" s="9" t="s">
        <v>625</v>
      </c>
      <c r="C2889" s="10">
        <v>15.731750165343916</v>
      </c>
      <c r="D2889" s="10">
        <v>0.81675013299579913</v>
      </c>
    </row>
    <row r="2890" spans="1:4" x14ac:dyDescent="0.25">
      <c r="A2890" s="8" t="s">
        <v>755</v>
      </c>
      <c r="B2890" s="9" t="s">
        <v>625</v>
      </c>
      <c r="C2890" s="10">
        <v>15.535404265873016</v>
      </c>
      <c r="D2890" s="10">
        <v>0.78717003283620424</v>
      </c>
    </row>
    <row r="2891" spans="1:4" x14ac:dyDescent="0.25">
      <c r="A2891" s="8" t="s">
        <v>755</v>
      </c>
      <c r="B2891" s="9" t="s">
        <v>626</v>
      </c>
      <c r="C2891" s="10">
        <v>4.5731026785714288</v>
      </c>
      <c r="D2891" s="10">
        <v>0.29806651624383179</v>
      </c>
    </row>
    <row r="2892" spans="1:4" x14ac:dyDescent="0.25">
      <c r="A2892" s="8" t="s">
        <v>755</v>
      </c>
      <c r="B2892" s="9" t="s">
        <v>626</v>
      </c>
      <c r="C2892" s="10">
        <v>4.4800967261904763</v>
      </c>
      <c r="D2892" s="10">
        <v>0.27628272155265721</v>
      </c>
    </row>
    <row r="2893" spans="1:4" x14ac:dyDescent="0.25">
      <c r="A2893" s="8" t="s">
        <v>755</v>
      </c>
      <c r="B2893" s="9" t="s">
        <v>626</v>
      </c>
      <c r="C2893" s="10">
        <v>4.62890625</v>
      </c>
      <c r="D2893" s="10">
        <v>0.29462696971364627</v>
      </c>
    </row>
    <row r="2894" spans="1:4" x14ac:dyDescent="0.25">
      <c r="A2894" s="8" t="s">
        <v>755</v>
      </c>
      <c r="B2894" s="9" t="s">
        <v>627</v>
      </c>
      <c r="C2894" s="10">
        <v>4.6454406415343907</v>
      </c>
      <c r="D2894" s="10">
        <v>0.25353585383303068</v>
      </c>
    </row>
    <row r="2895" spans="1:4" x14ac:dyDescent="0.25">
      <c r="A2895" s="8" t="s">
        <v>755</v>
      </c>
      <c r="B2895" s="9" t="s">
        <v>627</v>
      </c>
      <c r="C2895" s="10">
        <v>4.4862971230158726</v>
      </c>
      <c r="D2895" s="10">
        <v>0.23083484673380661</v>
      </c>
    </row>
    <row r="2896" spans="1:4" x14ac:dyDescent="0.25">
      <c r="A2896" s="8" t="s">
        <v>755</v>
      </c>
      <c r="B2896" s="9" t="s">
        <v>627</v>
      </c>
      <c r="C2896" s="10">
        <v>4.5276331018518521</v>
      </c>
      <c r="D2896" s="10">
        <v>0.2448223359565608</v>
      </c>
    </row>
    <row r="2897" spans="1:4" x14ac:dyDescent="0.25">
      <c r="A2897" s="8" t="s">
        <v>755</v>
      </c>
      <c r="B2897" s="9" t="s">
        <v>628</v>
      </c>
      <c r="C2897" s="10">
        <v>4.3643559854497349</v>
      </c>
      <c r="D2897" s="10">
        <v>0.24551024526259793</v>
      </c>
    </row>
    <row r="2898" spans="1:4" x14ac:dyDescent="0.25">
      <c r="A2898" s="8" t="s">
        <v>755</v>
      </c>
      <c r="B2898" s="9" t="s">
        <v>628</v>
      </c>
      <c r="C2898" s="10">
        <v>4.498697916666667</v>
      </c>
      <c r="D2898" s="10">
        <v>0.30540421550822744</v>
      </c>
    </row>
    <row r="2899" spans="1:4" x14ac:dyDescent="0.25">
      <c r="A2899" s="8" t="s">
        <v>755</v>
      </c>
      <c r="B2899" s="9" t="s">
        <v>628</v>
      </c>
      <c r="C2899" s="10">
        <v>4.4676959325396819</v>
      </c>
      <c r="D2899" s="10">
        <v>0.27903435877680555</v>
      </c>
    </row>
    <row r="2900" spans="1:4" x14ac:dyDescent="0.25">
      <c r="A2900" s="8" t="s">
        <v>755</v>
      </c>
      <c r="B2900" s="9" t="s">
        <v>629</v>
      </c>
      <c r="C2900" s="10">
        <v>9.5086185515873023</v>
      </c>
      <c r="D2900" s="10">
        <v>0.51177700731935494</v>
      </c>
    </row>
    <row r="2901" spans="1:4" x14ac:dyDescent="0.25">
      <c r="A2901" s="8" t="s">
        <v>755</v>
      </c>
      <c r="B2901" s="9" t="s">
        <v>629</v>
      </c>
      <c r="C2901" s="10">
        <v>9.4672825727513228</v>
      </c>
      <c r="D2901" s="10">
        <v>0.48907600022013092</v>
      </c>
    </row>
    <row r="2902" spans="1:4" x14ac:dyDescent="0.25">
      <c r="A2902" s="8" t="s">
        <v>755</v>
      </c>
      <c r="B2902" s="9" t="s">
        <v>629</v>
      </c>
      <c r="C2902" s="10">
        <v>9.5458209325396837</v>
      </c>
      <c r="D2902" s="10">
        <v>0.49228624364830403</v>
      </c>
    </row>
    <row r="2903" spans="1:4" x14ac:dyDescent="0.25">
      <c r="A2903" s="8" t="s">
        <v>755</v>
      </c>
      <c r="B2903" s="9" t="s">
        <v>630</v>
      </c>
      <c r="C2903" s="10">
        <v>10.192729001322752</v>
      </c>
      <c r="D2903" s="10">
        <v>0.44321537981765818</v>
      </c>
    </row>
    <row r="2904" spans="1:4" x14ac:dyDescent="0.25">
      <c r="A2904" s="8" t="s">
        <v>755</v>
      </c>
      <c r="B2904" s="9" t="s">
        <v>630</v>
      </c>
      <c r="C2904" s="10">
        <v>10.322937334656086</v>
      </c>
      <c r="D2904" s="10">
        <v>0.43129161851301528</v>
      </c>
    </row>
    <row r="2905" spans="1:4" x14ac:dyDescent="0.25">
      <c r="A2905" s="8" t="s">
        <v>755</v>
      </c>
      <c r="B2905" s="9" t="s">
        <v>630</v>
      </c>
      <c r="C2905" s="10">
        <v>10.358072916666668</v>
      </c>
      <c r="D2905" s="10">
        <v>0.41913855410635997</v>
      </c>
    </row>
    <row r="2906" spans="1:4" x14ac:dyDescent="0.25">
      <c r="A2906" s="8" t="s">
        <v>755</v>
      </c>
      <c r="B2906" s="9" t="s">
        <v>631</v>
      </c>
      <c r="C2906" s="10">
        <v>10.477947255291005</v>
      </c>
      <c r="D2906" s="10">
        <v>0.55511529359969181</v>
      </c>
    </row>
    <row r="2907" spans="1:4" x14ac:dyDescent="0.25">
      <c r="A2907" s="8" t="s">
        <v>755</v>
      </c>
      <c r="B2907" s="9" t="s">
        <v>631</v>
      </c>
      <c r="C2907" s="10">
        <v>10.459346064814815</v>
      </c>
      <c r="D2907" s="10">
        <v>0.57644048208684162</v>
      </c>
    </row>
    <row r="2908" spans="1:4" x14ac:dyDescent="0.25">
      <c r="A2908" s="8" t="s">
        <v>755</v>
      </c>
      <c r="B2908" s="9" t="s">
        <v>631</v>
      </c>
      <c r="C2908" s="10">
        <v>10.814835482804233</v>
      </c>
      <c r="D2908" s="10">
        <v>0.58033863482105186</v>
      </c>
    </row>
    <row r="2909" spans="1:4" x14ac:dyDescent="0.25">
      <c r="A2909" s="8" t="s">
        <v>755</v>
      </c>
      <c r="B2909" s="9" t="s">
        <v>632</v>
      </c>
      <c r="C2909" s="10">
        <v>2.3134713955026456</v>
      </c>
      <c r="D2909" s="10">
        <v>0.22372645057142332</v>
      </c>
    </row>
    <row r="2910" spans="1:4" x14ac:dyDescent="0.25">
      <c r="A2910" s="8" t="s">
        <v>755</v>
      </c>
      <c r="B2910" s="9" t="s">
        <v>632</v>
      </c>
      <c r="C2910" s="10">
        <v>2.2620081018518516</v>
      </c>
      <c r="D2910" s="10">
        <v>0.26390035404398954</v>
      </c>
    </row>
    <row r="2911" spans="1:4" x14ac:dyDescent="0.25">
      <c r="A2911" s="8" t="s">
        <v>755</v>
      </c>
      <c r="B2911" s="9" t="s">
        <v>632</v>
      </c>
      <c r="C2911" s="10">
        <v>2.2483672288359786</v>
      </c>
      <c r="D2911" s="10">
        <v>0.20242419239447471</v>
      </c>
    </row>
    <row r="2912" spans="1:4" x14ac:dyDescent="0.25">
      <c r="A2912" s="8" t="s">
        <v>755</v>
      </c>
      <c r="B2912" s="9" t="s">
        <v>633</v>
      </c>
      <c r="C2912" s="10">
        <v>2.1582547949735447</v>
      </c>
      <c r="D2912" s="10">
        <v>0.20684974226331335</v>
      </c>
    </row>
    <row r="2913" spans="1:4" x14ac:dyDescent="0.25">
      <c r="A2913" s="8" t="s">
        <v>755</v>
      </c>
      <c r="B2913" s="9" t="s">
        <v>633</v>
      </c>
      <c r="C2913" s="10">
        <v>2.179542824074074</v>
      </c>
      <c r="D2913" s="10">
        <v>0.25931429200374223</v>
      </c>
    </row>
    <row r="2914" spans="1:4" x14ac:dyDescent="0.25">
      <c r="A2914" s="8" t="s">
        <v>755</v>
      </c>
      <c r="B2914" s="9" t="s">
        <v>633</v>
      </c>
      <c r="C2914" s="10">
        <v>2.0933573082010581</v>
      </c>
      <c r="D2914" s="10">
        <v>0.25238933832296884</v>
      </c>
    </row>
    <row r="2915" spans="1:4" x14ac:dyDescent="0.25">
      <c r="A2915" s="8" t="s">
        <v>755</v>
      </c>
      <c r="B2915" s="9" t="s">
        <v>634</v>
      </c>
      <c r="C2915" s="10">
        <v>2.1714823082010581</v>
      </c>
      <c r="D2915" s="10">
        <v>0.25348999321262816</v>
      </c>
    </row>
    <row r="2916" spans="1:4" x14ac:dyDescent="0.25">
      <c r="A2916" s="8" t="s">
        <v>755</v>
      </c>
      <c r="B2916" s="9" t="s">
        <v>634</v>
      </c>
      <c r="C2916" s="10">
        <v>2.2262524801587302</v>
      </c>
      <c r="D2916" s="10">
        <v>0.2716966595124099</v>
      </c>
    </row>
    <row r="2917" spans="1:4" x14ac:dyDescent="0.25">
      <c r="A2917" s="8" t="s">
        <v>755</v>
      </c>
      <c r="B2917" s="9" t="s">
        <v>634</v>
      </c>
      <c r="C2917" s="10">
        <v>2.2039310515873014</v>
      </c>
      <c r="D2917" s="10">
        <v>0.22505640856309506</v>
      </c>
    </row>
    <row r="2918" spans="1:4" x14ac:dyDescent="0.25">
      <c r="A2918" s="8" t="s">
        <v>755</v>
      </c>
      <c r="B2918" s="9" t="s">
        <v>635</v>
      </c>
      <c r="C2918" s="10">
        <v>4.0956721230158735</v>
      </c>
      <c r="D2918" s="10">
        <v>1.0476583567222497</v>
      </c>
    </row>
    <row r="2919" spans="1:4" x14ac:dyDescent="0.25">
      <c r="A2919" s="8" t="s">
        <v>755</v>
      </c>
      <c r="B2919" s="9" t="s">
        <v>635</v>
      </c>
      <c r="C2919" s="10">
        <v>4.1142733134920633</v>
      </c>
      <c r="D2919" s="10">
        <v>1.0309192302753474</v>
      </c>
    </row>
    <row r="2920" spans="1:4" x14ac:dyDescent="0.25">
      <c r="A2920" s="8" t="s">
        <v>755</v>
      </c>
      <c r="B2920" s="9" t="s">
        <v>635</v>
      </c>
      <c r="C2920" s="10">
        <v>4.1618096891534391</v>
      </c>
      <c r="D2920" s="10">
        <v>1.0428429915799902</v>
      </c>
    </row>
    <row r="2921" spans="1:4" x14ac:dyDescent="0.25">
      <c r="A2921" s="8" t="s">
        <v>755</v>
      </c>
      <c r="B2921" s="9" t="s">
        <v>636</v>
      </c>
      <c r="C2921" s="10">
        <v>3.9447958002645502</v>
      </c>
      <c r="D2921" s="10">
        <v>1.1315832920587752</v>
      </c>
    </row>
    <row r="2922" spans="1:4" x14ac:dyDescent="0.25">
      <c r="A2922" s="8" t="s">
        <v>755</v>
      </c>
      <c r="B2922" s="9" t="s">
        <v>636</v>
      </c>
      <c r="C2922" s="10">
        <v>3.8786582341269842</v>
      </c>
      <c r="D2922" s="10">
        <v>1.0985636453689946</v>
      </c>
    </row>
    <row r="2923" spans="1:4" x14ac:dyDescent="0.25">
      <c r="A2923" s="8" t="s">
        <v>755</v>
      </c>
      <c r="B2923" s="9" t="s">
        <v>636</v>
      </c>
      <c r="C2923" s="10">
        <v>3.9427290013227512</v>
      </c>
      <c r="D2923" s="10">
        <v>1.1052134353273533</v>
      </c>
    </row>
    <row r="2924" spans="1:4" x14ac:dyDescent="0.25">
      <c r="A2924" s="8" t="s">
        <v>755</v>
      </c>
      <c r="B2924" s="9" t="s">
        <v>637</v>
      </c>
      <c r="C2924" s="10">
        <v>3.8931258267195767</v>
      </c>
      <c r="D2924" s="10">
        <v>1.0056958890539871</v>
      </c>
    </row>
    <row r="2925" spans="1:4" x14ac:dyDescent="0.25">
      <c r="A2925" s="8" t="s">
        <v>755</v>
      </c>
      <c r="B2925" s="9" t="s">
        <v>637</v>
      </c>
      <c r="C2925" s="10">
        <v>3.7897858796296298</v>
      </c>
      <c r="D2925" s="10">
        <v>1.0063837983600243</v>
      </c>
    </row>
    <row r="2926" spans="1:4" x14ac:dyDescent="0.25">
      <c r="A2926" s="8" t="s">
        <v>755</v>
      </c>
      <c r="B2926" s="9" t="s">
        <v>637</v>
      </c>
      <c r="C2926" s="10">
        <v>3.9034598214285712</v>
      </c>
      <c r="D2926" s="10">
        <v>0.95547850971327941</v>
      </c>
    </row>
    <row r="2927" spans="1:4" x14ac:dyDescent="0.25">
      <c r="A2927" s="8" t="s">
        <v>755</v>
      </c>
      <c r="B2927" s="9" t="s">
        <v>638</v>
      </c>
      <c r="C2927" s="10">
        <v>7.8510458002645516</v>
      </c>
      <c r="D2927" s="10">
        <v>1.6172472621209619</v>
      </c>
    </row>
    <row r="2928" spans="1:4" x14ac:dyDescent="0.25">
      <c r="A2928" s="8" t="s">
        <v>755</v>
      </c>
      <c r="B2928" s="9" t="s">
        <v>638</v>
      </c>
      <c r="C2928" s="10">
        <v>7.7973090277777777</v>
      </c>
      <c r="D2928" s="10">
        <v>1.6596683359932494</v>
      </c>
    </row>
    <row r="2929" spans="1:4" x14ac:dyDescent="0.25">
      <c r="A2929" s="8" t="s">
        <v>755</v>
      </c>
      <c r="B2929" s="9" t="s">
        <v>638</v>
      </c>
      <c r="C2929" s="10">
        <v>8.0081225198412707</v>
      </c>
      <c r="D2929" s="10">
        <v>1.6346742978739017</v>
      </c>
    </row>
    <row r="2930" spans="1:4" x14ac:dyDescent="0.25">
      <c r="A2930" s="8" t="s">
        <v>755</v>
      </c>
      <c r="B2930" s="9" t="s">
        <v>639</v>
      </c>
      <c r="C2930" s="10">
        <v>7.7063698743386251</v>
      </c>
      <c r="D2930" s="10">
        <v>1.571157338616477</v>
      </c>
    </row>
    <row r="2931" spans="1:4" x14ac:dyDescent="0.25">
      <c r="A2931" s="8" t="s">
        <v>755</v>
      </c>
      <c r="B2931" s="9" t="s">
        <v>639</v>
      </c>
      <c r="C2931" s="10">
        <v>7.8117766203703702</v>
      </c>
      <c r="D2931" s="10">
        <v>1.5959220736338122</v>
      </c>
    </row>
    <row r="2932" spans="1:4" x14ac:dyDescent="0.25">
      <c r="A2932" s="8" t="s">
        <v>755</v>
      </c>
      <c r="B2932" s="9" t="s">
        <v>639</v>
      </c>
      <c r="C2932" s="10">
        <v>7.8221106150793664</v>
      </c>
      <c r="D2932" s="10">
        <v>1.6005081356740596</v>
      </c>
    </row>
    <row r="2933" spans="1:4" x14ac:dyDescent="0.25">
      <c r="A2933" s="8" t="s">
        <v>755</v>
      </c>
      <c r="B2933" s="9" t="s">
        <v>640</v>
      </c>
      <c r="C2933" s="10">
        <v>8.1341972552910065</v>
      </c>
      <c r="D2933" s="10">
        <v>1.6748023407260655</v>
      </c>
    </row>
    <row r="2934" spans="1:4" x14ac:dyDescent="0.25">
      <c r="A2934" s="8" t="s">
        <v>755</v>
      </c>
      <c r="B2934" s="9" t="s">
        <v>640</v>
      </c>
      <c r="C2934" s="10">
        <v>8.0370577050264558</v>
      </c>
      <c r="D2934" s="10">
        <v>1.6514134243208043</v>
      </c>
    </row>
    <row r="2935" spans="1:4" x14ac:dyDescent="0.25">
      <c r="A2935" s="8" t="s">
        <v>755</v>
      </c>
      <c r="B2935" s="9" t="s">
        <v>640</v>
      </c>
      <c r="C2935" s="10">
        <v>8.0887276785714288</v>
      </c>
      <c r="D2935" s="10">
        <v>1.636738025792013</v>
      </c>
    </row>
    <row r="2936" spans="1:4" x14ac:dyDescent="0.25">
      <c r="A2936" s="8" t="s">
        <v>755</v>
      </c>
      <c r="B2936" s="9" t="s">
        <v>641</v>
      </c>
      <c r="C2936" s="10">
        <v>55.27581431878307</v>
      </c>
      <c r="D2936" s="10">
        <v>7.7561499091959716</v>
      </c>
    </row>
    <row r="2937" spans="1:4" x14ac:dyDescent="0.25">
      <c r="A2937" s="8" t="s">
        <v>755</v>
      </c>
      <c r="B2937" s="9" t="s">
        <v>641</v>
      </c>
      <c r="C2937" s="10">
        <v>54.32508680555555</v>
      </c>
      <c r="D2937" s="10">
        <v>7.5543631794250903</v>
      </c>
    </row>
    <row r="2938" spans="1:4" x14ac:dyDescent="0.25">
      <c r="A2938" s="8" t="s">
        <v>755</v>
      </c>
      <c r="B2938" s="9" t="s">
        <v>641</v>
      </c>
      <c r="C2938" s="10">
        <v>56.267877810846564</v>
      </c>
      <c r="D2938" s="10">
        <v>7.7423917230752295</v>
      </c>
    </row>
    <row r="2939" spans="1:4" x14ac:dyDescent="0.25">
      <c r="A2939" s="8" t="s">
        <v>755</v>
      </c>
      <c r="B2939" s="9" t="s">
        <v>642</v>
      </c>
      <c r="C2939" s="10">
        <v>28.366092096560845</v>
      </c>
      <c r="D2939" s="10">
        <v>2.4913506869920936</v>
      </c>
    </row>
    <row r="2940" spans="1:4" x14ac:dyDescent="0.25">
      <c r="A2940" s="8" t="s">
        <v>755</v>
      </c>
      <c r="B2940" s="9" t="s">
        <v>642</v>
      </c>
      <c r="C2940" s="10">
        <v>29.482163525132275</v>
      </c>
      <c r="D2940" s="10">
        <v>2.6312255792196355</v>
      </c>
    </row>
    <row r="2941" spans="1:4" x14ac:dyDescent="0.25">
      <c r="A2941" s="8" t="s">
        <v>755</v>
      </c>
      <c r="B2941" s="9" t="s">
        <v>642</v>
      </c>
      <c r="C2941" s="10">
        <v>28.841455853174605</v>
      </c>
      <c r="D2941" s="10">
        <v>2.5440904004549374</v>
      </c>
    </row>
    <row r="2942" spans="1:4" x14ac:dyDescent="0.25">
      <c r="A2942" s="8" t="s">
        <v>755</v>
      </c>
      <c r="B2942" s="9" t="s">
        <v>643</v>
      </c>
      <c r="C2942" s="10">
        <v>31.631634424603178</v>
      </c>
      <c r="D2942" s="10">
        <v>2.7023095408434683</v>
      </c>
    </row>
    <row r="2943" spans="1:4" x14ac:dyDescent="0.25">
      <c r="A2943" s="8" t="s">
        <v>755</v>
      </c>
      <c r="B2943" s="9" t="s">
        <v>643</v>
      </c>
      <c r="C2943" s="10">
        <v>32.21033812830688</v>
      </c>
      <c r="D2943" s="10">
        <v>2.6908443857428499</v>
      </c>
    </row>
    <row r="2944" spans="1:4" x14ac:dyDescent="0.25">
      <c r="A2944" s="8" t="s">
        <v>755</v>
      </c>
      <c r="B2944" s="9" t="s">
        <v>643</v>
      </c>
      <c r="C2944" s="10">
        <v>32.003658234126981</v>
      </c>
      <c r="D2944" s="10">
        <v>2.7550492543063121</v>
      </c>
    </row>
    <row r="2945" spans="1:4" x14ac:dyDescent="0.25">
      <c r="A2945" s="8" t="s">
        <v>755</v>
      </c>
      <c r="B2945" s="9" t="s">
        <v>644</v>
      </c>
      <c r="C2945" s="10">
        <v>30.680906911375665</v>
      </c>
      <c r="D2945" s="10">
        <v>2.8742868673527413</v>
      </c>
    </row>
    <row r="2946" spans="1:4" x14ac:dyDescent="0.25">
      <c r="A2946" s="8" t="s">
        <v>755</v>
      </c>
      <c r="B2946" s="9" t="s">
        <v>644</v>
      </c>
      <c r="C2946" s="10">
        <v>30.49489500661376</v>
      </c>
      <c r="D2946" s="10">
        <v>2.9614220461174399</v>
      </c>
    </row>
    <row r="2947" spans="1:4" x14ac:dyDescent="0.25">
      <c r="A2947" s="8" t="s">
        <v>755</v>
      </c>
      <c r="B2947" s="9" t="s">
        <v>644</v>
      </c>
      <c r="C2947" s="10">
        <v>31.094266699735453</v>
      </c>
      <c r="D2947" s="10">
        <v>2.8513565571515049</v>
      </c>
    </row>
    <row r="2948" spans="1:4" x14ac:dyDescent="0.25">
      <c r="A2948" s="8" t="s">
        <v>755</v>
      </c>
      <c r="B2948" s="9" t="s">
        <v>645</v>
      </c>
      <c r="C2948" s="10">
        <v>12.54061259920635</v>
      </c>
      <c r="D2948" s="10">
        <v>0.7328251976592739</v>
      </c>
    </row>
    <row r="2949" spans="1:4" x14ac:dyDescent="0.25">
      <c r="A2949" s="8" t="s">
        <v>755</v>
      </c>
      <c r="B2949" s="9" t="s">
        <v>645</v>
      </c>
      <c r="C2949" s="10">
        <v>12.387669477513228</v>
      </c>
      <c r="D2949" s="10">
        <v>0.69200924550107312</v>
      </c>
    </row>
    <row r="2950" spans="1:4" x14ac:dyDescent="0.25">
      <c r="A2950" s="8" t="s">
        <v>755</v>
      </c>
      <c r="B2950" s="9" t="s">
        <v>645</v>
      </c>
      <c r="C2950" s="10">
        <v>12.763826884920636</v>
      </c>
      <c r="D2950" s="10">
        <v>0.72571680149689055</v>
      </c>
    </row>
    <row r="2951" spans="1:4" x14ac:dyDescent="0.25">
      <c r="A2951" s="8" t="s">
        <v>755</v>
      </c>
      <c r="B2951" s="9" t="s">
        <v>646</v>
      </c>
      <c r="C2951" s="10">
        <v>14.723152281746033</v>
      </c>
      <c r="D2951" s="10">
        <v>0.98299488195476303</v>
      </c>
    </row>
    <row r="2952" spans="1:4" x14ac:dyDescent="0.25">
      <c r="A2952" s="8" t="s">
        <v>755</v>
      </c>
      <c r="B2952" s="9" t="s">
        <v>646</v>
      </c>
      <c r="C2952" s="10">
        <v>14.400731646825397</v>
      </c>
      <c r="D2952" s="10">
        <v>0.95043384146900756</v>
      </c>
    </row>
    <row r="2953" spans="1:4" x14ac:dyDescent="0.25">
      <c r="A2953" s="8" t="s">
        <v>755</v>
      </c>
      <c r="B2953" s="9" t="s">
        <v>646</v>
      </c>
      <c r="C2953" s="10">
        <v>14.253988921957671</v>
      </c>
      <c r="D2953" s="10">
        <v>0.9965237649734926</v>
      </c>
    </row>
    <row r="2954" spans="1:4" x14ac:dyDescent="0.25">
      <c r="A2954" s="8" t="s">
        <v>755</v>
      </c>
      <c r="B2954" s="9" t="s">
        <v>647</v>
      </c>
      <c r="C2954" s="10">
        <v>13.633949239417989</v>
      </c>
      <c r="D2954" s="10">
        <v>0.77593418083759835</v>
      </c>
    </row>
    <row r="2955" spans="1:4" x14ac:dyDescent="0.25">
      <c r="A2955" s="8" t="s">
        <v>755</v>
      </c>
      <c r="B2955" s="9" t="s">
        <v>647</v>
      </c>
      <c r="C2955" s="10">
        <v>14.001839451058201</v>
      </c>
      <c r="D2955" s="10">
        <v>0.81262267715957659</v>
      </c>
    </row>
    <row r="2956" spans="1:4" x14ac:dyDescent="0.25">
      <c r="A2956" s="8" t="s">
        <v>755</v>
      </c>
      <c r="B2956" s="9" t="s">
        <v>647</v>
      </c>
      <c r="C2956" s="10">
        <v>13.88816550925926</v>
      </c>
      <c r="D2956" s="10">
        <v>0.79794727863078529</v>
      </c>
    </row>
    <row r="2957" spans="1:4" x14ac:dyDescent="0.25">
      <c r="A2957" s="8" t="s">
        <v>755</v>
      </c>
      <c r="B2957" s="9" t="s">
        <v>648</v>
      </c>
      <c r="C2957" s="10">
        <v>21.566323578042329</v>
      </c>
      <c r="D2957" s="10">
        <v>2.7619283473666831</v>
      </c>
    </row>
    <row r="2958" spans="1:4" x14ac:dyDescent="0.25">
      <c r="A2958" s="8" t="s">
        <v>755</v>
      </c>
      <c r="B2958" s="9" t="s">
        <v>648</v>
      </c>
      <c r="C2958" s="10">
        <v>22.041687334656086</v>
      </c>
      <c r="D2958" s="10">
        <v>2.6702071065617372</v>
      </c>
    </row>
    <row r="2959" spans="1:4" x14ac:dyDescent="0.25">
      <c r="A2959" s="8" t="s">
        <v>755</v>
      </c>
      <c r="B2959" s="9" t="s">
        <v>648</v>
      </c>
      <c r="C2959" s="10">
        <v>21.359643683862434</v>
      </c>
      <c r="D2959" s="10">
        <v>2.7550492543063121</v>
      </c>
    </row>
    <row r="2960" spans="1:4" x14ac:dyDescent="0.25">
      <c r="A2960" s="8" t="s">
        <v>755</v>
      </c>
      <c r="B2960" s="9" t="s">
        <v>649</v>
      </c>
      <c r="C2960" s="10">
        <v>21.173631779100528</v>
      </c>
      <c r="D2960" s="10">
        <v>3.0623154110028801</v>
      </c>
    </row>
    <row r="2961" spans="1:4" x14ac:dyDescent="0.25">
      <c r="A2961" s="8" t="s">
        <v>755</v>
      </c>
      <c r="B2961" s="9" t="s">
        <v>649</v>
      </c>
      <c r="C2961" s="10">
        <v>21.055824239417991</v>
      </c>
      <c r="D2961" s="10">
        <v>2.9958175114192942</v>
      </c>
    </row>
    <row r="2962" spans="1:4" x14ac:dyDescent="0.25">
      <c r="A2962" s="8" t="s">
        <v>755</v>
      </c>
      <c r="B2962" s="9" t="s">
        <v>649</v>
      </c>
      <c r="C2962" s="10">
        <v>21.814339451058203</v>
      </c>
      <c r="D2962" s="10">
        <v>3.0875387522242397</v>
      </c>
    </row>
    <row r="2963" spans="1:4" x14ac:dyDescent="0.25">
      <c r="A2963" s="8" t="s">
        <v>755</v>
      </c>
      <c r="B2963" s="9" t="s">
        <v>650</v>
      </c>
      <c r="C2963" s="10">
        <v>23.178426752645503</v>
      </c>
      <c r="D2963" s="10">
        <v>3.2732742648542548</v>
      </c>
    </row>
    <row r="2964" spans="1:4" x14ac:dyDescent="0.25">
      <c r="A2964" s="8" t="s">
        <v>755</v>
      </c>
      <c r="B2964" s="9" t="s">
        <v>650</v>
      </c>
      <c r="C2964" s="10">
        <v>23.881138392857146</v>
      </c>
      <c r="D2964" s="10">
        <v>3.3007906370957385</v>
      </c>
    </row>
    <row r="2965" spans="1:4" x14ac:dyDescent="0.25">
      <c r="A2965" s="8" t="s">
        <v>755</v>
      </c>
      <c r="B2965" s="9" t="s">
        <v>650</v>
      </c>
      <c r="C2965" s="10">
        <v>23.92247437169312</v>
      </c>
      <c r="D2965" s="10">
        <v>3.227413644451782</v>
      </c>
    </row>
    <row r="2966" spans="1:4" x14ac:dyDescent="0.25">
      <c r="A2966" s="8" t="s">
        <v>755</v>
      </c>
      <c r="B2966" s="9" t="s">
        <v>651</v>
      </c>
      <c r="C2966" s="10">
        <v>5.6313037367724865</v>
      </c>
      <c r="D2966" s="10">
        <v>0.30379909379414088</v>
      </c>
    </row>
    <row r="2967" spans="1:4" x14ac:dyDescent="0.25">
      <c r="A2967" s="8" t="s">
        <v>755</v>
      </c>
      <c r="B2967" s="9" t="s">
        <v>651</v>
      </c>
      <c r="C2967" s="10">
        <v>5.8152488425925926</v>
      </c>
      <c r="D2967" s="10">
        <v>0.30058885036596777</v>
      </c>
    </row>
    <row r="2968" spans="1:4" x14ac:dyDescent="0.25">
      <c r="A2968" s="8" t="s">
        <v>755</v>
      </c>
      <c r="B2968" s="9" t="s">
        <v>651</v>
      </c>
      <c r="C2968" s="10">
        <v>5.7842468584656084</v>
      </c>
      <c r="D2968" s="10">
        <v>0.30976097444646233</v>
      </c>
    </row>
    <row r="2969" spans="1:4" x14ac:dyDescent="0.25">
      <c r="A2969" s="8" t="s">
        <v>755</v>
      </c>
      <c r="B2969" s="9" t="s">
        <v>652</v>
      </c>
      <c r="C2969" s="10">
        <v>5.6995081018518521</v>
      </c>
      <c r="D2969" s="10">
        <v>0.30379909379414088</v>
      </c>
    </row>
    <row r="2970" spans="1:4" x14ac:dyDescent="0.25">
      <c r="A2970" s="8" t="s">
        <v>755</v>
      </c>
      <c r="B2970" s="9" t="s">
        <v>652</v>
      </c>
      <c r="C2970" s="10">
        <v>5.5610325727513228</v>
      </c>
      <c r="D2970" s="10">
        <v>0.31342982407866016</v>
      </c>
    </row>
    <row r="2971" spans="1:4" x14ac:dyDescent="0.25">
      <c r="A2971" s="8" t="s">
        <v>755</v>
      </c>
      <c r="B2971" s="9" t="s">
        <v>652</v>
      </c>
      <c r="C2971" s="10">
        <v>5.775979662698413</v>
      </c>
      <c r="D2971" s="10">
        <v>0.30540421550822744</v>
      </c>
    </row>
    <row r="2972" spans="1:4" x14ac:dyDescent="0.25">
      <c r="A2972" s="8" t="s">
        <v>755</v>
      </c>
      <c r="B2972" s="9" t="s">
        <v>653</v>
      </c>
      <c r="C2972" s="10">
        <v>5.9971271494708995</v>
      </c>
      <c r="D2972" s="10">
        <v>0.3487425017885642</v>
      </c>
    </row>
    <row r="2973" spans="1:4" x14ac:dyDescent="0.25">
      <c r="A2973" s="8" t="s">
        <v>755</v>
      </c>
      <c r="B2973" s="9" t="s">
        <v>653</v>
      </c>
      <c r="C2973" s="10">
        <v>6.0157283399470902</v>
      </c>
      <c r="D2973" s="10">
        <v>0.34759598627850241</v>
      </c>
    </row>
    <row r="2974" spans="1:4" x14ac:dyDescent="0.25">
      <c r="A2974" s="8" t="s">
        <v>755</v>
      </c>
      <c r="B2974" s="9" t="s">
        <v>653</v>
      </c>
      <c r="C2974" s="10">
        <v>6.1893394510582009</v>
      </c>
      <c r="D2974" s="10">
        <v>0.32489497917927834</v>
      </c>
    </row>
    <row r="2975" spans="1:4" x14ac:dyDescent="0.25">
      <c r="A2975" s="8" t="s">
        <v>755</v>
      </c>
      <c r="B2975" s="9" t="s">
        <v>654</v>
      </c>
      <c r="C2975" s="10">
        <v>65.940496858465607</v>
      </c>
      <c r="D2975" s="10">
        <v>7.1576688129437018</v>
      </c>
    </row>
    <row r="2976" spans="1:4" x14ac:dyDescent="0.25">
      <c r="A2976" s="8" t="s">
        <v>755</v>
      </c>
      <c r="B2976" s="9" t="s">
        <v>654</v>
      </c>
      <c r="C2976" s="10">
        <v>63.419002149470899</v>
      </c>
      <c r="D2976" s="10">
        <v>7.1393245647827124</v>
      </c>
    </row>
    <row r="2977" spans="1:4" x14ac:dyDescent="0.25">
      <c r="A2977" s="8" t="s">
        <v>755</v>
      </c>
      <c r="B2977" s="9" t="s">
        <v>654</v>
      </c>
      <c r="C2977" s="10">
        <v>63.294994212962969</v>
      </c>
      <c r="D2977" s="10">
        <v>7.3135949223121095</v>
      </c>
    </row>
    <row r="2978" spans="1:4" x14ac:dyDescent="0.25">
      <c r="A2978" s="8" t="s">
        <v>755</v>
      </c>
      <c r="B2978" s="9" t="s">
        <v>655</v>
      </c>
      <c r="C2978" s="10">
        <v>71.789537863756607</v>
      </c>
      <c r="D2978" s="10">
        <v>8.1413791205767438</v>
      </c>
    </row>
    <row r="2979" spans="1:4" x14ac:dyDescent="0.25">
      <c r="A2979" s="8" t="s">
        <v>755</v>
      </c>
      <c r="B2979" s="9" t="s">
        <v>655</v>
      </c>
      <c r="C2979" s="10">
        <v>71.334842096560848</v>
      </c>
      <c r="D2979" s="10">
        <v>8.3638031295287352</v>
      </c>
    </row>
    <row r="2980" spans="1:4" x14ac:dyDescent="0.25">
      <c r="A2980" s="8" t="s">
        <v>755</v>
      </c>
      <c r="B2980" s="9" t="s">
        <v>655</v>
      </c>
      <c r="C2980" s="10">
        <v>72.099557705026456</v>
      </c>
      <c r="D2980" s="10">
        <v>8.0381927246711786</v>
      </c>
    </row>
    <row r="2981" spans="1:4" x14ac:dyDescent="0.25">
      <c r="A2981" s="8" t="s">
        <v>755</v>
      </c>
      <c r="B2981" s="9" t="s">
        <v>656</v>
      </c>
      <c r="C2981" s="10">
        <v>73.008949239418001</v>
      </c>
      <c r="D2981" s="10">
        <v>9.111331242089042</v>
      </c>
    </row>
    <row r="2982" spans="1:4" x14ac:dyDescent="0.25">
      <c r="A2982" s="8" t="s">
        <v>755</v>
      </c>
      <c r="B2982" s="9" t="s">
        <v>656</v>
      </c>
      <c r="C2982" s="10">
        <v>72.03755373677248</v>
      </c>
      <c r="D2982" s="10">
        <v>9.2993597857391812</v>
      </c>
    </row>
    <row r="2983" spans="1:4" x14ac:dyDescent="0.25">
      <c r="A2983" s="8" t="s">
        <v>755</v>
      </c>
      <c r="B2983" s="9" t="s">
        <v>656</v>
      </c>
      <c r="C2983" s="10">
        <v>73.525648974867735</v>
      </c>
      <c r="D2983" s="10">
        <v>9.2993597857391812</v>
      </c>
    </row>
    <row r="2984" spans="1:4" x14ac:dyDescent="0.25">
      <c r="A2984" s="8" t="s">
        <v>755</v>
      </c>
      <c r="B2984" s="9" t="s">
        <v>657</v>
      </c>
      <c r="C2984" s="10">
        <v>10.589554398148149</v>
      </c>
      <c r="D2984" s="10">
        <v>1.1879918551538164</v>
      </c>
    </row>
    <row r="2985" spans="1:4" x14ac:dyDescent="0.25">
      <c r="A2985" s="8" t="s">
        <v>755</v>
      </c>
      <c r="B2985" s="9" t="s">
        <v>657</v>
      </c>
      <c r="C2985" s="10">
        <v>10.298135747354499</v>
      </c>
      <c r="D2985" s="10">
        <v>1.2157375304973126</v>
      </c>
    </row>
    <row r="2986" spans="1:4" x14ac:dyDescent="0.25">
      <c r="A2986" s="8" t="s">
        <v>755</v>
      </c>
      <c r="B2986" s="9" t="s">
        <v>657</v>
      </c>
      <c r="C2986" s="10">
        <v>10.151393022486772</v>
      </c>
      <c r="D2986" s="10">
        <v>1.1886797644598537</v>
      </c>
    </row>
    <row r="2987" spans="1:4" x14ac:dyDescent="0.25">
      <c r="A2987" s="8" t="s">
        <v>755</v>
      </c>
      <c r="B2987" s="9" t="s">
        <v>658</v>
      </c>
      <c r="C2987" s="10">
        <v>10.62675677910053</v>
      </c>
      <c r="D2987" s="10">
        <v>1.0811366096160548</v>
      </c>
    </row>
    <row r="2988" spans="1:4" x14ac:dyDescent="0.25">
      <c r="A2988" s="8" t="s">
        <v>755</v>
      </c>
      <c r="B2988" s="9" t="s">
        <v>658</v>
      </c>
      <c r="C2988" s="10">
        <v>10.347738921957673</v>
      </c>
      <c r="D2988" s="10">
        <v>1.1210353493662062</v>
      </c>
    </row>
    <row r="2989" spans="1:4" x14ac:dyDescent="0.25">
      <c r="A2989" s="8" t="s">
        <v>755</v>
      </c>
      <c r="B2989" s="9" t="s">
        <v>658</v>
      </c>
      <c r="C2989" s="10">
        <v>10.376674107142858</v>
      </c>
      <c r="D2989" s="10">
        <v>1.0893915212885001</v>
      </c>
    </row>
    <row r="2990" spans="1:4" x14ac:dyDescent="0.25">
      <c r="A2990" s="8" t="s">
        <v>755</v>
      </c>
      <c r="B2990" s="9" t="s">
        <v>659</v>
      </c>
      <c r="C2990" s="10">
        <v>10.221664186507937</v>
      </c>
      <c r="D2990" s="10">
        <v>1.1329591106708492</v>
      </c>
    </row>
    <row r="2991" spans="1:4" x14ac:dyDescent="0.25">
      <c r="A2991" s="8" t="s">
        <v>755</v>
      </c>
      <c r="B2991" s="9" t="s">
        <v>659</v>
      </c>
      <c r="C2991" s="10">
        <v>10.107990244708995</v>
      </c>
      <c r="D2991" s="10">
        <v>1.1139269532038232</v>
      </c>
    </row>
    <row r="2992" spans="1:4" x14ac:dyDescent="0.25">
      <c r="A2992" s="8" t="s">
        <v>755</v>
      </c>
      <c r="B2992" s="9" t="s">
        <v>659</v>
      </c>
      <c r="C2992" s="10">
        <v>9.9881159060846567</v>
      </c>
      <c r="D2992" s="10">
        <v>1.1366279603030469</v>
      </c>
    </row>
    <row r="2993" spans="1:4" x14ac:dyDescent="0.25">
      <c r="A2993" s="8" t="s">
        <v>755</v>
      </c>
      <c r="B2993" s="9" t="s">
        <v>660</v>
      </c>
      <c r="C2993" s="10">
        <v>18.577732308201057</v>
      </c>
      <c r="D2993" s="10">
        <v>1.4920477684222113</v>
      </c>
    </row>
    <row r="2994" spans="1:4" x14ac:dyDescent="0.25">
      <c r="A2994" s="8" t="s">
        <v>755</v>
      </c>
      <c r="B2994" s="9" t="s">
        <v>660</v>
      </c>
      <c r="C2994" s="10">
        <v>17.992828207671959</v>
      </c>
      <c r="D2994" s="10">
        <v>1.4643020930787152</v>
      </c>
    </row>
    <row r="2995" spans="1:4" x14ac:dyDescent="0.25">
      <c r="A2995" s="8" t="s">
        <v>755</v>
      </c>
      <c r="B2995" s="9" t="s">
        <v>660</v>
      </c>
      <c r="C2995" s="10">
        <v>18.569465112433864</v>
      </c>
      <c r="D2995" s="10">
        <v>1.4363271146332068</v>
      </c>
    </row>
    <row r="2996" spans="1:4" x14ac:dyDescent="0.25">
      <c r="A2996" s="8" t="s">
        <v>755</v>
      </c>
      <c r="B2996" s="9" t="s">
        <v>661</v>
      </c>
      <c r="C2996" s="10">
        <v>19.195705191798943</v>
      </c>
      <c r="D2996" s="10">
        <v>1.4560471814062701</v>
      </c>
    </row>
    <row r="2997" spans="1:4" x14ac:dyDescent="0.25">
      <c r="A2997" s="8" t="s">
        <v>755</v>
      </c>
      <c r="B2997" s="9" t="s">
        <v>661</v>
      </c>
      <c r="C2997" s="10">
        <v>19.685536541005291</v>
      </c>
      <c r="D2997" s="10">
        <v>1.3677654871315099</v>
      </c>
    </row>
    <row r="2998" spans="1:4" x14ac:dyDescent="0.25">
      <c r="A2998" s="8" t="s">
        <v>755</v>
      </c>
      <c r="B2998" s="9" t="s">
        <v>661</v>
      </c>
      <c r="C2998" s="10">
        <v>19.404451884920633</v>
      </c>
      <c r="D2998" s="10">
        <v>1.3984921028011668</v>
      </c>
    </row>
    <row r="2999" spans="1:4" x14ac:dyDescent="0.25">
      <c r="A2999" s="8" t="s">
        <v>755</v>
      </c>
      <c r="B2999" s="9" t="s">
        <v>662</v>
      </c>
      <c r="C2999" s="10">
        <v>17.695209160052912</v>
      </c>
      <c r="D2999" s="10">
        <v>1.470493276833049</v>
      </c>
    </row>
    <row r="3000" spans="1:4" x14ac:dyDescent="0.25">
      <c r="A3000" s="8" t="s">
        <v>755</v>
      </c>
      <c r="B3000" s="9" t="s">
        <v>662</v>
      </c>
      <c r="C3000" s="10">
        <v>17.478195271164022</v>
      </c>
      <c r="D3000" s="10">
        <v>1.4608625465485299</v>
      </c>
    </row>
    <row r="3001" spans="1:4" x14ac:dyDescent="0.25">
      <c r="A3001" s="8" t="s">
        <v>755</v>
      </c>
      <c r="B3001" s="9" t="s">
        <v>662</v>
      </c>
      <c r="C3001" s="10">
        <v>17.135106646825399</v>
      </c>
      <c r="D3001" s="10">
        <v>1.440913176673454</v>
      </c>
    </row>
    <row r="3002" spans="1:4" x14ac:dyDescent="0.25">
      <c r="A3002" s="8" t="s">
        <v>755</v>
      </c>
      <c r="B3002" s="9" t="s">
        <v>663</v>
      </c>
      <c r="C3002" s="10">
        <v>10.699094742063492</v>
      </c>
      <c r="D3002" s="10">
        <v>1.2925540696714546</v>
      </c>
    </row>
    <row r="3003" spans="1:4" x14ac:dyDescent="0.25">
      <c r="A3003" s="8" t="s">
        <v>755</v>
      </c>
      <c r="B3003" s="9" t="s">
        <v>663</v>
      </c>
      <c r="C3003" s="10">
        <v>10.467613260582011</v>
      </c>
      <c r="D3003" s="10">
        <v>1.2680186377561316</v>
      </c>
    </row>
    <row r="3004" spans="1:4" x14ac:dyDescent="0.25">
      <c r="A3004" s="8" t="s">
        <v>755</v>
      </c>
      <c r="B3004" s="9" t="s">
        <v>663</v>
      </c>
      <c r="C3004" s="10">
        <v>10.653625165343916</v>
      </c>
      <c r="D3004" s="10">
        <v>1.2785665804487005</v>
      </c>
    </row>
    <row r="3005" spans="1:4" x14ac:dyDescent="0.25">
      <c r="A3005" s="8" t="s">
        <v>755</v>
      </c>
      <c r="B3005" s="9" t="s">
        <v>664</v>
      </c>
      <c r="C3005" s="10">
        <v>10.219597387566138</v>
      </c>
      <c r="D3005" s="10">
        <v>1.3092931961183571</v>
      </c>
    </row>
    <row r="3006" spans="1:4" x14ac:dyDescent="0.25">
      <c r="A3006" s="8" t="s">
        <v>755</v>
      </c>
      <c r="B3006" s="9" t="s">
        <v>664</v>
      </c>
      <c r="C3006" s="10">
        <v>10.525483630952381</v>
      </c>
      <c r="D3006" s="10">
        <v>1.3044778309760974</v>
      </c>
    </row>
    <row r="3007" spans="1:4" x14ac:dyDescent="0.25">
      <c r="A3007" s="8" t="s">
        <v>755</v>
      </c>
      <c r="B3007" s="9" t="s">
        <v>664</v>
      </c>
      <c r="C3007" s="10">
        <v>10.43041087962963</v>
      </c>
      <c r="D3007" s="10">
        <v>1.2785665804487005</v>
      </c>
    </row>
    <row r="3008" spans="1:4" x14ac:dyDescent="0.25">
      <c r="A3008" s="8" t="s">
        <v>755</v>
      </c>
      <c r="B3008" s="9" t="s">
        <v>665</v>
      </c>
      <c r="C3008" s="10">
        <v>12.18925677910053</v>
      </c>
      <c r="D3008" s="10">
        <v>1.6016546511841212</v>
      </c>
    </row>
    <row r="3009" spans="1:4" x14ac:dyDescent="0.25">
      <c r="A3009" s="8" t="s">
        <v>755</v>
      </c>
      <c r="B3009" s="9" t="s">
        <v>665</v>
      </c>
      <c r="C3009" s="10">
        <v>11.873036541005291</v>
      </c>
      <c r="D3009" s="10">
        <v>1.7073633812118212</v>
      </c>
    </row>
    <row r="3010" spans="1:4" x14ac:dyDescent="0.25">
      <c r="A3010" s="8" t="s">
        <v>755</v>
      </c>
      <c r="B3010" s="9" t="s">
        <v>665</v>
      </c>
      <c r="C3010" s="10">
        <v>11.978443287037038</v>
      </c>
      <c r="D3010" s="10">
        <v>1.6500376057087303</v>
      </c>
    </row>
    <row r="3011" spans="1:4" x14ac:dyDescent="0.25">
      <c r="A3011" s="8" t="s">
        <v>755</v>
      </c>
      <c r="B3011" s="9" t="s">
        <v>666</v>
      </c>
      <c r="C3011" s="10">
        <v>92.953559027777786</v>
      </c>
      <c r="D3011" s="10">
        <v>11.601562929943315</v>
      </c>
    </row>
    <row r="3012" spans="1:4" x14ac:dyDescent="0.25">
      <c r="A3012" s="8" t="s">
        <v>755</v>
      </c>
      <c r="B3012" s="9" t="s">
        <v>666</v>
      </c>
      <c r="C3012" s="10">
        <v>92.664207175925924</v>
      </c>
      <c r="D3012" s="10">
        <v>11.562581402601214</v>
      </c>
    </row>
    <row r="3013" spans="1:4" x14ac:dyDescent="0.25">
      <c r="A3013" s="8" t="s">
        <v>755</v>
      </c>
      <c r="B3013" s="9" t="s">
        <v>666</v>
      </c>
      <c r="C3013" s="10">
        <v>94.793010085978835</v>
      </c>
      <c r="D3013" s="10">
        <v>11.890484838478896</v>
      </c>
    </row>
    <row r="3014" spans="1:4" x14ac:dyDescent="0.25">
      <c r="A3014" s="8" t="s">
        <v>755</v>
      </c>
      <c r="B3014" s="9" t="s">
        <v>667</v>
      </c>
      <c r="C3014" s="10">
        <v>98.037884424603178</v>
      </c>
      <c r="D3014" s="10">
        <v>12.275714049859667</v>
      </c>
    </row>
    <row r="3015" spans="1:4" x14ac:dyDescent="0.25">
      <c r="A3015" s="8" t="s">
        <v>755</v>
      </c>
      <c r="B3015" s="9" t="s">
        <v>667</v>
      </c>
      <c r="C3015" s="10">
        <v>96.219101355820101</v>
      </c>
      <c r="D3015" s="10">
        <v>12.202337057215709</v>
      </c>
    </row>
    <row r="3016" spans="1:4" x14ac:dyDescent="0.25">
      <c r="A3016" s="8" t="s">
        <v>755</v>
      </c>
      <c r="B3016" s="9" t="s">
        <v>667</v>
      </c>
      <c r="C3016" s="10">
        <v>97.479848710317455</v>
      </c>
      <c r="D3016" s="10">
        <v>12.14501128171262</v>
      </c>
    </row>
    <row r="3017" spans="1:4" x14ac:dyDescent="0.25">
      <c r="A3017" s="8" t="s">
        <v>755</v>
      </c>
      <c r="B3017" s="9" t="s">
        <v>668</v>
      </c>
      <c r="C3017" s="10">
        <v>97.64519262566138</v>
      </c>
      <c r="D3017" s="10">
        <v>12.326160732302386</v>
      </c>
    </row>
    <row r="3018" spans="1:4" x14ac:dyDescent="0.25">
      <c r="A3018" s="8" t="s">
        <v>755</v>
      </c>
      <c r="B3018" s="9" t="s">
        <v>668</v>
      </c>
      <c r="C3018" s="10">
        <v>96.673797123015873</v>
      </c>
      <c r="D3018" s="10">
        <v>12.39724469392622</v>
      </c>
    </row>
    <row r="3019" spans="1:4" x14ac:dyDescent="0.25">
      <c r="A3019" s="8" t="s">
        <v>755</v>
      </c>
      <c r="B3019" s="9" t="s">
        <v>668</v>
      </c>
      <c r="C3019" s="10">
        <v>98.430576223544975</v>
      </c>
      <c r="D3019" s="10">
        <v>12.601324454717224</v>
      </c>
    </row>
    <row r="3020" spans="1:4" x14ac:dyDescent="0.25">
      <c r="A3020" s="8" t="s">
        <v>755</v>
      </c>
      <c r="B3020" s="9" t="s">
        <v>669</v>
      </c>
      <c r="C3020" s="10">
        <v>42.647672784391531</v>
      </c>
      <c r="D3020" s="10">
        <v>9.6203841285564913</v>
      </c>
    </row>
    <row r="3021" spans="1:4" x14ac:dyDescent="0.25">
      <c r="A3021" s="8" t="s">
        <v>755</v>
      </c>
      <c r="B3021" s="9" t="s">
        <v>669</v>
      </c>
      <c r="C3021" s="10">
        <v>42.192977017195766</v>
      </c>
      <c r="D3021" s="10">
        <v>9.8107057032267537</v>
      </c>
    </row>
    <row r="3022" spans="1:4" x14ac:dyDescent="0.25">
      <c r="A3022" s="8" t="s">
        <v>755</v>
      </c>
      <c r="B3022" s="9" t="s">
        <v>669</v>
      </c>
      <c r="C3022" s="10">
        <v>42.957692625661373</v>
      </c>
      <c r="D3022" s="10">
        <v>9.8794966338304615</v>
      </c>
    </row>
    <row r="3023" spans="1:4" x14ac:dyDescent="0.25">
      <c r="A3023" s="8" t="s">
        <v>755</v>
      </c>
      <c r="B3023" s="9" t="s">
        <v>670</v>
      </c>
      <c r="C3023" s="10">
        <v>45.809875165343918</v>
      </c>
      <c r="D3023" s="10">
        <v>10.230330379909379</v>
      </c>
    </row>
    <row r="3024" spans="1:4" x14ac:dyDescent="0.25">
      <c r="A3024" s="8" t="s">
        <v>755</v>
      </c>
      <c r="B3024" s="9" t="s">
        <v>670</v>
      </c>
      <c r="C3024" s="10">
        <v>45.479187334656089</v>
      </c>
      <c r="D3024" s="10">
        <v>10.161539449305671</v>
      </c>
    </row>
    <row r="3025" spans="1:4" x14ac:dyDescent="0.25">
      <c r="A3025" s="8" t="s">
        <v>755</v>
      </c>
      <c r="B3025" s="9" t="s">
        <v>670</v>
      </c>
      <c r="C3025" s="10">
        <v>47.153294477513228</v>
      </c>
      <c r="D3025" s="10">
        <v>10.269311907251481</v>
      </c>
    </row>
    <row r="3026" spans="1:4" x14ac:dyDescent="0.25">
      <c r="A3026" s="8" t="s">
        <v>755</v>
      </c>
      <c r="B3026" s="9" t="s">
        <v>671</v>
      </c>
      <c r="C3026" s="10">
        <v>49.488777281746032</v>
      </c>
      <c r="D3026" s="10">
        <v>10.526131381505328</v>
      </c>
    </row>
    <row r="3027" spans="1:4" x14ac:dyDescent="0.25">
      <c r="A3027" s="8" t="s">
        <v>755</v>
      </c>
      <c r="B3027" s="9" t="s">
        <v>671</v>
      </c>
      <c r="C3027" s="10">
        <v>47.93867807539683</v>
      </c>
      <c r="D3027" s="10">
        <v>10.08586942564159</v>
      </c>
    </row>
    <row r="3028" spans="1:4" x14ac:dyDescent="0.25">
      <c r="A3028" s="8" t="s">
        <v>755</v>
      </c>
      <c r="B3028" s="9" t="s">
        <v>671</v>
      </c>
      <c r="C3028" s="10">
        <v>47.421978339947096</v>
      </c>
      <c r="D3028" s="10">
        <v>10.182176728486782</v>
      </c>
    </row>
    <row r="3029" spans="1:4" x14ac:dyDescent="0.25">
      <c r="A3029" s="8" t="s">
        <v>755</v>
      </c>
      <c r="B3029" s="9" t="s">
        <v>672</v>
      </c>
      <c r="C3029" s="10">
        <v>52.237619874338627</v>
      </c>
      <c r="D3029" s="10">
        <v>11.175059160200318</v>
      </c>
    </row>
    <row r="3030" spans="1:4" x14ac:dyDescent="0.25">
      <c r="A3030" s="8" t="s">
        <v>755</v>
      </c>
      <c r="B3030" s="9" t="s">
        <v>672</v>
      </c>
      <c r="C3030" s="10">
        <v>50.89420056216931</v>
      </c>
      <c r="D3030" s="10">
        <v>11.590097774842699</v>
      </c>
    </row>
    <row r="3031" spans="1:4" x14ac:dyDescent="0.25">
      <c r="A3031" s="8" t="s">
        <v>755</v>
      </c>
      <c r="B3031" s="9" t="s">
        <v>672</v>
      </c>
      <c r="C3031" s="10">
        <v>52.154947916666664</v>
      </c>
      <c r="D3031" s="10">
        <v>11.280538587126006</v>
      </c>
    </row>
    <row r="3032" spans="1:4" x14ac:dyDescent="0.25">
      <c r="A3032" s="8" t="s">
        <v>756</v>
      </c>
      <c r="B3032" s="9" t="s">
        <v>200</v>
      </c>
      <c r="C3032" s="10">
        <v>103.26688574735449</v>
      </c>
      <c r="D3032" s="10">
        <v>98.663101604278069</v>
      </c>
    </row>
    <row r="3033" spans="1:4" x14ac:dyDescent="0.25">
      <c r="A3033" s="8" t="s">
        <v>756</v>
      </c>
      <c r="B3033" s="9" t="s">
        <v>200</v>
      </c>
      <c r="C3033" s="10">
        <v>104.6309730489418</v>
      </c>
      <c r="D3033" s="10">
        <v>101.24777183600713</v>
      </c>
    </row>
    <row r="3034" spans="1:4" x14ac:dyDescent="0.25">
      <c r="A3034" s="8" t="s">
        <v>756</v>
      </c>
      <c r="B3034" s="9" t="s">
        <v>200</v>
      </c>
      <c r="C3034" s="10">
        <v>103.03953786375661</v>
      </c>
      <c r="D3034" s="10">
        <v>100.0891265597148</v>
      </c>
    </row>
    <row r="3035" spans="1:4" x14ac:dyDescent="0.25">
      <c r="A3035" s="8" t="s">
        <v>756</v>
      </c>
      <c r="B3035" s="9" t="s">
        <v>1</v>
      </c>
      <c r="C3035" s="10">
        <v>0.58041914682539686</v>
      </c>
      <c r="D3035" s="10">
        <v>0.48422459893048125</v>
      </c>
    </row>
    <row r="3036" spans="1:4" x14ac:dyDescent="0.25">
      <c r="A3036" s="8" t="s">
        <v>756</v>
      </c>
      <c r="B3036" s="9" t="s">
        <v>1</v>
      </c>
      <c r="C3036" s="10">
        <v>0.5862681878306879</v>
      </c>
      <c r="D3036" s="10">
        <v>0.48422459893048125</v>
      </c>
    </row>
    <row r="3037" spans="1:4" x14ac:dyDescent="0.25">
      <c r="A3037" s="8" t="s">
        <v>756</v>
      </c>
      <c r="B3037" s="9" t="s">
        <v>1</v>
      </c>
      <c r="C3037" s="10">
        <v>0.57155257936507942</v>
      </c>
      <c r="D3037" s="10">
        <v>0.48422459893048125</v>
      </c>
    </row>
    <row r="3038" spans="1:4" x14ac:dyDescent="0.25">
      <c r="A3038" s="8" t="s">
        <v>756</v>
      </c>
      <c r="B3038" s="9" t="s">
        <v>806</v>
      </c>
      <c r="C3038" s="10">
        <v>3.4528976521164023</v>
      </c>
      <c r="D3038" s="10">
        <v>0.98752228163992872</v>
      </c>
    </row>
    <row r="3039" spans="1:4" x14ac:dyDescent="0.25">
      <c r="A3039" s="8" t="s">
        <v>756</v>
      </c>
      <c r="B3039" s="9" t="s">
        <v>806</v>
      </c>
      <c r="C3039" s="10">
        <v>3.41776207010582</v>
      </c>
      <c r="D3039" s="10">
        <v>0.95811051693404636</v>
      </c>
    </row>
    <row r="3040" spans="1:4" x14ac:dyDescent="0.25">
      <c r="A3040" s="8" t="s">
        <v>756</v>
      </c>
      <c r="B3040" s="9" t="s">
        <v>806</v>
      </c>
      <c r="C3040" s="10">
        <v>3.4012276785714288</v>
      </c>
      <c r="D3040" s="10">
        <v>0.98484848484848486</v>
      </c>
    </row>
    <row r="3041" spans="1:4" x14ac:dyDescent="0.25">
      <c r="A3041" s="8" t="s">
        <v>756</v>
      </c>
      <c r="B3041" s="9" t="s">
        <v>807</v>
      </c>
      <c r="C3041" s="10">
        <v>3.6905795304232805</v>
      </c>
      <c r="D3041" s="10">
        <v>1.1764705882352942</v>
      </c>
    </row>
    <row r="3042" spans="1:4" x14ac:dyDescent="0.25">
      <c r="A3042" s="8" t="s">
        <v>756</v>
      </c>
      <c r="B3042" s="9" t="s">
        <v>807</v>
      </c>
      <c r="C3042" s="10">
        <v>3.640976355820106</v>
      </c>
      <c r="D3042" s="10">
        <v>1.1693404634581106</v>
      </c>
    </row>
    <row r="3043" spans="1:4" x14ac:dyDescent="0.25">
      <c r="A3043" s="8" t="s">
        <v>756</v>
      </c>
      <c r="B3043" s="9" t="s">
        <v>807</v>
      </c>
      <c r="C3043" s="10">
        <v>3.7629174933862428</v>
      </c>
      <c r="D3043" s="10">
        <v>1.1470588235294117</v>
      </c>
    </row>
    <row r="3044" spans="1:4" x14ac:dyDescent="0.25">
      <c r="A3044" s="8" t="s">
        <v>756</v>
      </c>
      <c r="B3044" s="9" t="s">
        <v>808</v>
      </c>
      <c r="C3044" s="10">
        <v>4.1618096891534391</v>
      </c>
      <c r="D3044" s="10">
        <v>1.1024955436720143</v>
      </c>
    </row>
    <row r="3045" spans="1:4" x14ac:dyDescent="0.25">
      <c r="A3045" s="8" t="s">
        <v>756</v>
      </c>
      <c r="B3045" s="9" t="s">
        <v>808</v>
      </c>
      <c r="C3045" s="10">
        <v>4.108072916666667</v>
      </c>
      <c r="D3045" s="10">
        <v>1.1051693404634582</v>
      </c>
    </row>
    <row r="3046" spans="1:4" x14ac:dyDescent="0.25">
      <c r="A3046" s="8" t="s">
        <v>756</v>
      </c>
      <c r="B3046" s="9" t="s">
        <v>808</v>
      </c>
      <c r="C3046" s="10">
        <v>4.1204737103174605</v>
      </c>
      <c r="D3046" s="10">
        <v>1.1158645276292336</v>
      </c>
    </row>
    <row r="3047" spans="1:4" x14ac:dyDescent="0.25">
      <c r="A3047" s="8" t="s">
        <v>756</v>
      </c>
      <c r="B3047" s="9" t="s">
        <v>809</v>
      </c>
      <c r="C3047" s="10">
        <v>7.3281456679894195</v>
      </c>
      <c r="D3047" s="10">
        <v>0.80891265597147943</v>
      </c>
    </row>
    <row r="3048" spans="1:4" x14ac:dyDescent="0.25">
      <c r="A3048" s="8" t="s">
        <v>756</v>
      </c>
      <c r="B3048" s="9" t="s">
        <v>809</v>
      </c>
      <c r="C3048" s="10">
        <v>7.3033440806878307</v>
      </c>
      <c r="D3048" s="10">
        <v>0.82673796791443843</v>
      </c>
    </row>
    <row r="3049" spans="1:4" x14ac:dyDescent="0.25">
      <c r="A3049" s="8" t="s">
        <v>756</v>
      </c>
      <c r="B3049" s="9" t="s">
        <v>809</v>
      </c>
      <c r="C3049" s="10">
        <v>7.5286251653439162</v>
      </c>
      <c r="D3049" s="10">
        <v>0.8015151515151514</v>
      </c>
    </row>
    <row r="3050" spans="1:4" x14ac:dyDescent="0.25">
      <c r="A3050" s="8" t="s">
        <v>756</v>
      </c>
      <c r="B3050" s="9" t="s">
        <v>810</v>
      </c>
      <c r="C3050" s="10">
        <v>7.4046172288359795</v>
      </c>
      <c r="D3050" s="10">
        <v>0.80650623885918005</v>
      </c>
    </row>
    <row r="3051" spans="1:4" x14ac:dyDescent="0.25">
      <c r="A3051" s="8" t="s">
        <v>756</v>
      </c>
      <c r="B3051" s="9" t="s">
        <v>810</v>
      </c>
      <c r="C3051" s="10">
        <v>7.3901496362433869</v>
      </c>
      <c r="D3051" s="10">
        <v>0.81149732620320847</v>
      </c>
    </row>
    <row r="3052" spans="1:4" x14ac:dyDescent="0.25">
      <c r="A3052" s="8" t="s">
        <v>756</v>
      </c>
      <c r="B3052" s="9" t="s">
        <v>810</v>
      </c>
      <c r="C3052" s="10">
        <v>7.2930100859788363</v>
      </c>
      <c r="D3052" s="10">
        <v>0.82727272727272727</v>
      </c>
    </row>
    <row r="3053" spans="1:4" x14ac:dyDescent="0.25">
      <c r="A3053" s="8" t="s">
        <v>756</v>
      </c>
      <c r="B3053" s="9" t="s">
        <v>811</v>
      </c>
      <c r="C3053" s="10">
        <v>8.043258101851853</v>
      </c>
      <c r="D3053" s="10">
        <v>0.82967914438502666</v>
      </c>
    </row>
    <row r="3054" spans="1:4" x14ac:dyDescent="0.25">
      <c r="A3054" s="8" t="s">
        <v>756</v>
      </c>
      <c r="B3054" s="9" t="s">
        <v>811</v>
      </c>
      <c r="C3054" s="10">
        <v>8.1011284722222214</v>
      </c>
      <c r="D3054" s="10">
        <v>0.82370766488413549</v>
      </c>
    </row>
    <row r="3055" spans="1:4" x14ac:dyDescent="0.25">
      <c r="A3055" s="8" t="s">
        <v>756</v>
      </c>
      <c r="B3055" s="9" t="s">
        <v>811</v>
      </c>
      <c r="C3055" s="10">
        <v>8.0597924933862437</v>
      </c>
      <c r="D3055" s="10">
        <v>0.81702317290552584</v>
      </c>
    </row>
    <row r="3056" spans="1:4" x14ac:dyDescent="0.25">
      <c r="A3056" s="8" t="s">
        <v>756</v>
      </c>
      <c r="B3056" s="9" t="s">
        <v>812</v>
      </c>
      <c r="C3056" s="10">
        <v>7.0739293981481488</v>
      </c>
      <c r="D3056" s="10">
        <v>0.96167557932263803</v>
      </c>
    </row>
    <row r="3057" spans="1:4" x14ac:dyDescent="0.25">
      <c r="A3057" s="8" t="s">
        <v>756</v>
      </c>
      <c r="B3057" s="9" t="s">
        <v>812</v>
      </c>
      <c r="C3057" s="10">
        <v>6.9623222552910056</v>
      </c>
      <c r="D3057" s="10">
        <v>0.96167557932263803</v>
      </c>
    </row>
    <row r="3058" spans="1:4" x14ac:dyDescent="0.25">
      <c r="A3058" s="8" t="s">
        <v>756</v>
      </c>
      <c r="B3058" s="9" t="s">
        <v>812</v>
      </c>
      <c r="C3058" s="10">
        <v>6.8651827050264558</v>
      </c>
      <c r="D3058" s="10">
        <v>0.93939393939393945</v>
      </c>
    </row>
    <row r="3059" spans="1:4" x14ac:dyDescent="0.25">
      <c r="A3059" s="8" t="s">
        <v>756</v>
      </c>
      <c r="B3059" s="9" t="s">
        <v>813</v>
      </c>
      <c r="C3059" s="10">
        <v>6.9540550595238102</v>
      </c>
      <c r="D3059" s="10">
        <v>0.94117647058823539</v>
      </c>
    </row>
    <row r="3060" spans="1:4" x14ac:dyDescent="0.25">
      <c r="A3060" s="8" t="s">
        <v>756</v>
      </c>
      <c r="B3060" s="9" t="s">
        <v>813</v>
      </c>
      <c r="C3060" s="10">
        <v>6.8734499007936511</v>
      </c>
      <c r="D3060" s="10">
        <v>0.92245989304812814</v>
      </c>
    </row>
    <row r="3061" spans="1:4" x14ac:dyDescent="0.25">
      <c r="A3061" s="8" t="s">
        <v>756</v>
      </c>
      <c r="B3061" s="9" t="s">
        <v>813</v>
      </c>
      <c r="C3061" s="10">
        <v>7.0966641865079367</v>
      </c>
      <c r="D3061" s="10">
        <v>0.93493761140819953</v>
      </c>
    </row>
    <row r="3062" spans="1:4" x14ac:dyDescent="0.25">
      <c r="A3062" s="8" t="s">
        <v>756</v>
      </c>
      <c r="B3062" s="9" t="s">
        <v>814</v>
      </c>
      <c r="C3062" s="10">
        <v>6.8465815145502642</v>
      </c>
      <c r="D3062" s="10">
        <v>0.90998217468805698</v>
      </c>
    </row>
    <row r="3063" spans="1:4" x14ac:dyDescent="0.25">
      <c r="A3063" s="8" t="s">
        <v>756</v>
      </c>
      <c r="B3063" s="9" t="s">
        <v>814</v>
      </c>
      <c r="C3063" s="10">
        <v>6.6812375992063497</v>
      </c>
      <c r="D3063" s="10">
        <v>0.91800356506238856</v>
      </c>
    </row>
    <row r="3064" spans="1:4" x14ac:dyDescent="0.25">
      <c r="A3064" s="8" t="s">
        <v>756</v>
      </c>
      <c r="B3064" s="9" t="s">
        <v>814</v>
      </c>
      <c r="C3064" s="10">
        <v>6.9189194775132279</v>
      </c>
      <c r="D3064" s="10">
        <v>0.91532976827094459</v>
      </c>
    </row>
    <row r="3065" spans="1:4" x14ac:dyDescent="0.25">
      <c r="A3065" s="8" t="s">
        <v>756</v>
      </c>
      <c r="B3065" s="9" t="s">
        <v>815</v>
      </c>
      <c r="C3065" s="10">
        <v>5.1559399801587302</v>
      </c>
      <c r="D3065" s="10">
        <v>1.0454545454545456</v>
      </c>
    </row>
    <row r="3066" spans="1:4" x14ac:dyDescent="0.25">
      <c r="A3066" s="8" t="s">
        <v>756</v>
      </c>
      <c r="B3066" s="9" t="s">
        <v>815</v>
      </c>
      <c r="C3066" s="10">
        <v>5.0484664351851851</v>
      </c>
      <c r="D3066" s="10">
        <v>1.0508021390374331</v>
      </c>
    </row>
    <row r="3067" spans="1:4" x14ac:dyDescent="0.25">
      <c r="A3067" s="8" t="s">
        <v>756</v>
      </c>
      <c r="B3067" s="9" t="s">
        <v>815</v>
      </c>
      <c r="C3067" s="10">
        <v>5.1290715939153442</v>
      </c>
      <c r="D3067" s="10">
        <v>1.0659536541889483</v>
      </c>
    </row>
    <row r="3068" spans="1:4" x14ac:dyDescent="0.25">
      <c r="A3068" s="8" t="s">
        <v>756</v>
      </c>
      <c r="B3068" s="9" t="s">
        <v>816</v>
      </c>
      <c r="C3068" s="10">
        <v>5.2076099537037042</v>
      </c>
      <c r="D3068" s="10">
        <v>1.0499108734402851</v>
      </c>
    </row>
    <row r="3069" spans="1:4" x14ac:dyDescent="0.25">
      <c r="A3069" s="8" t="s">
        <v>756</v>
      </c>
      <c r="B3069" s="9" t="s">
        <v>816</v>
      </c>
      <c r="C3069" s="10">
        <v>5.1559399801587302</v>
      </c>
      <c r="D3069" s="10">
        <v>1.0757575757575757</v>
      </c>
    </row>
    <row r="3070" spans="1:4" x14ac:dyDescent="0.25">
      <c r="A3070" s="8" t="s">
        <v>756</v>
      </c>
      <c r="B3070" s="9" t="s">
        <v>816</v>
      </c>
      <c r="C3070" s="10">
        <v>5.2448123346560847</v>
      </c>
      <c r="D3070" s="10">
        <v>1.0668449197860963</v>
      </c>
    </row>
    <row r="3071" spans="1:4" x14ac:dyDescent="0.25">
      <c r="A3071" s="8" t="s">
        <v>756</v>
      </c>
      <c r="B3071" s="9" t="s">
        <v>200</v>
      </c>
      <c r="C3071" s="10">
        <v>98.781932043650798</v>
      </c>
      <c r="D3071" s="10">
        <v>103.6541889483066</v>
      </c>
    </row>
    <row r="3072" spans="1:4" x14ac:dyDescent="0.25">
      <c r="A3072" s="8" t="s">
        <v>756</v>
      </c>
      <c r="B3072" s="9" t="s">
        <v>200</v>
      </c>
      <c r="C3072" s="10">
        <v>97.500516699735456</v>
      </c>
      <c r="D3072" s="10">
        <v>102.31729055258467</v>
      </c>
    </row>
    <row r="3073" spans="1:4" x14ac:dyDescent="0.25">
      <c r="A3073" s="8" t="s">
        <v>756</v>
      </c>
      <c r="B3073" s="9" t="s">
        <v>200</v>
      </c>
      <c r="C3073" s="10">
        <v>100.70405505952381</v>
      </c>
      <c r="D3073" s="10">
        <v>103.92156862745098</v>
      </c>
    </row>
    <row r="3074" spans="1:4" x14ac:dyDescent="0.25">
      <c r="A3074" s="8" t="s">
        <v>756</v>
      </c>
      <c r="B3074" s="9" t="s">
        <v>1</v>
      </c>
      <c r="C3074" s="10">
        <v>0.57031250000000011</v>
      </c>
      <c r="D3074" s="10">
        <v>0.48422459893048125</v>
      </c>
    </row>
    <row r="3075" spans="1:4" x14ac:dyDescent="0.25">
      <c r="A3075" s="8" t="s">
        <v>756</v>
      </c>
      <c r="B3075" s="9" t="s">
        <v>1</v>
      </c>
      <c r="C3075" s="10">
        <v>0.6009011243386243</v>
      </c>
      <c r="D3075" s="10">
        <v>0.48422459893048125</v>
      </c>
    </row>
    <row r="3076" spans="1:4" x14ac:dyDescent="0.25">
      <c r="A3076" s="8" t="s">
        <v>756</v>
      </c>
      <c r="B3076" s="9" t="s">
        <v>1</v>
      </c>
      <c r="C3076" s="10">
        <v>0.58037781084656082</v>
      </c>
      <c r="D3076" s="10">
        <v>0.48422459893048125</v>
      </c>
    </row>
    <row r="3077" spans="1:4" x14ac:dyDescent="0.25">
      <c r="A3077" s="8" t="s">
        <v>756</v>
      </c>
      <c r="B3077" s="9" t="s">
        <v>817</v>
      </c>
      <c r="C3077" s="10">
        <v>5.1332051917989423</v>
      </c>
      <c r="D3077" s="10">
        <v>1.0588235294117647</v>
      </c>
    </row>
    <row r="3078" spans="1:4" x14ac:dyDescent="0.25">
      <c r="A3078" s="8" t="s">
        <v>756</v>
      </c>
      <c r="B3078" s="9" t="s">
        <v>817</v>
      </c>
      <c r="C3078" s="10">
        <v>5.0071304563492056</v>
      </c>
      <c r="D3078" s="10">
        <v>1.0454545454545456</v>
      </c>
    </row>
    <row r="3079" spans="1:4" x14ac:dyDescent="0.25">
      <c r="A3079" s="8" t="s">
        <v>756</v>
      </c>
      <c r="B3079" s="9" t="s">
        <v>817</v>
      </c>
      <c r="C3079" s="10">
        <v>5.1104704034391526</v>
      </c>
      <c r="D3079" s="10">
        <v>1.0819964349376112</v>
      </c>
    </row>
    <row r="3080" spans="1:4" x14ac:dyDescent="0.25">
      <c r="A3080" s="8" t="s">
        <v>756</v>
      </c>
      <c r="B3080" s="9" t="s">
        <v>818</v>
      </c>
      <c r="C3080" s="10">
        <v>4.6599082341269833</v>
      </c>
      <c r="D3080" s="10">
        <v>0.81702317290552584</v>
      </c>
    </row>
    <row r="3081" spans="1:4" x14ac:dyDescent="0.25">
      <c r="A3081" s="8" t="s">
        <v>756</v>
      </c>
      <c r="B3081" s="9" t="s">
        <v>818</v>
      </c>
      <c r="C3081" s="10">
        <v>4.7611813822751321</v>
      </c>
      <c r="D3081" s="10">
        <v>0.82424242424242411</v>
      </c>
    </row>
    <row r="3082" spans="1:4" x14ac:dyDescent="0.25">
      <c r="A3082" s="8" t="s">
        <v>756</v>
      </c>
      <c r="B3082" s="9" t="s">
        <v>818</v>
      </c>
      <c r="C3082" s="10">
        <v>4.682643022486773</v>
      </c>
      <c r="D3082" s="10">
        <v>0.80677361853832441</v>
      </c>
    </row>
    <row r="3083" spans="1:4" x14ac:dyDescent="0.25">
      <c r="A3083" s="8" t="s">
        <v>756</v>
      </c>
      <c r="B3083" s="9" t="s">
        <v>819</v>
      </c>
      <c r="C3083" s="10">
        <v>4.5359002976190474</v>
      </c>
      <c r="D3083" s="10">
        <v>0.81693404634581102</v>
      </c>
    </row>
    <row r="3084" spans="1:4" x14ac:dyDescent="0.25">
      <c r="A3084" s="8" t="s">
        <v>756</v>
      </c>
      <c r="B3084" s="9" t="s">
        <v>819</v>
      </c>
      <c r="C3084" s="10">
        <v>4.5772362764550261</v>
      </c>
      <c r="D3084" s="10">
        <v>0.80026737967914441</v>
      </c>
    </row>
    <row r="3085" spans="1:4" x14ac:dyDescent="0.25">
      <c r="A3085" s="8" t="s">
        <v>756</v>
      </c>
      <c r="B3085" s="9" t="s">
        <v>819</v>
      </c>
      <c r="C3085" s="10">
        <v>4.5855034722222223</v>
      </c>
      <c r="D3085" s="10">
        <v>0.79420677361853831</v>
      </c>
    </row>
    <row r="3086" spans="1:4" x14ac:dyDescent="0.25">
      <c r="A3086" s="8" t="s">
        <v>756</v>
      </c>
      <c r="B3086" s="9" t="s">
        <v>820</v>
      </c>
      <c r="C3086" s="10">
        <v>4.2527488425925926</v>
      </c>
      <c r="D3086" s="10">
        <v>0.80365418894830642</v>
      </c>
    </row>
    <row r="3087" spans="1:4" x14ac:dyDescent="0.25">
      <c r="A3087" s="8" t="s">
        <v>756</v>
      </c>
      <c r="B3087" s="9" t="s">
        <v>820</v>
      </c>
      <c r="C3087" s="10">
        <v>4.2692832341269842</v>
      </c>
      <c r="D3087" s="10">
        <v>0.83992869875222809</v>
      </c>
    </row>
    <row r="3088" spans="1:4" x14ac:dyDescent="0.25">
      <c r="A3088" s="8" t="s">
        <v>756</v>
      </c>
      <c r="B3088" s="9" t="s">
        <v>820</v>
      </c>
      <c r="C3088" s="10">
        <v>4.2176132605820111</v>
      </c>
      <c r="D3088" s="10">
        <v>0.834313725490196</v>
      </c>
    </row>
    <row r="3089" spans="1:4" x14ac:dyDescent="0.25">
      <c r="A3089" s="8" t="s">
        <v>756</v>
      </c>
      <c r="B3089" s="9" t="s">
        <v>821</v>
      </c>
      <c r="C3089" s="10">
        <v>13.251591435185185</v>
      </c>
      <c r="D3089" s="10">
        <v>0.93493761140819953</v>
      </c>
    </row>
    <row r="3090" spans="1:4" x14ac:dyDescent="0.25">
      <c r="A3090" s="8" t="s">
        <v>756</v>
      </c>
      <c r="B3090" s="9" t="s">
        <v>821</v>
      </c>
      <c r="C3090" s="10">
        <v>13.551277281746033</v>
      </c>
      <c r="D3090" s="10">
        <v>0.91711229946524053</v>
      </c>
    </row>
    <row r="3091" spans="1:4" x14ac:dyDescent="0.25">
      <c r="A3091" s="8" t="s">
        <v>756</v>
      </c>
      <c r="B3091" s="9" t="s">
        <v>821</v>
      </c>
      <c r="C3091" s="10">
        <v>13.505807705026456</v>
      </c>
      <c r="D3091" s="10">
        <v>0.95098039215686259</v>
      </c>
    </row>
    <row r="3092" spans="1:4" x14ac:dyDescent="0.25">
      <c r="A3092" s="8" t="s">
        <v>756</v>
      </c>
      <c r="B3092" s="9" t="s">
        <v>822</v>
      </c>
      <c r="C3092" s="10">
        <v>13.757957175925927</v>
      </c>
      <c r="D3092" s="10">
        <v>0.90730837789661312</v>
      </c>
    </row>
    <row r="3093" spans="1:4" x14ac:dyDescent="0.25">
      <c r="A3093" s="8" t="s">
        <v>756</v>
      </c>
      <c r="B3093" s="9" t="s">
        <v>822</v>
      </c>
      <c r="C3093" s="10">
        <v>13.625682043650794</v>
      </c>
      <c r="D3093" s="10">
        <v>0.89215686274509798</v>
      </c>
    </row>
    <row r="3094" spans="1:4" x14ac:dyDescent="0.25">
      <c r="A3094" s="8" t="s">
        <v>756</v>
      </c>
      <c r="B3094" s="9" t="s">
        <v>822</v>
      </c>
      <c r="C3094" s="10">
        <v>14.059709821428571</v>
      </c>
      <c r="D3094" s="10">
        <v>0.89928698752228153</v>
      </c>
    </row>
    <row r="3095" spans="1:4" x14ac:dyDescent="0.25">
      <c r="A3095" s="8" t="s">
        <v>756</v>
      </c>
      <c r="B3095" s="9" t="s">
        <v>823</v>
      </c>
      <c r="C3095" s="10">
        <v>13.813760747354497</v>
      </c>
      <c r="D3095" s="10">
        <v>0.90909090909090906</v>
      </c>
    </row>
    <row r="3096" spans="1:4" x14ac:dyDescent="0.25">
      <c r="A3096" s="8" t="s">
        <v>756</v>
      </c>
      <c r="B3096" s="9" t="s">
        <v>823</v>
      </c>
      <c r="C3096" s="10">
        <v>13.828228339947092</v>
      </c>
      <c r="D3096" s="10">
        <v>0.94385026737967903</v>
      </c>
    </row>
    <row r="3097" spans="1:4" x14ac:dyDescent="0.25">
      <c r="A3097" s="8" t="s">
        <v>756</v>
      </c>
      <c r="B3097" s="9" t="s">
        <v>823</v>
      </c>
      <c r="C3097" s="10">
        <v>14.264322916666668</v>
      </c>
      <c r="D3097" s="10">
        <v>0.95008912655971489</v>
      </c>
    </row>
    <row r="3098" spans="1:4" x14ac:dyDescent="0.25">
      <c r="A3098" s="8" t="s">
        <v>756</v>
      </c>
      <c r="B3098" s="9" t="s">
        <v>824</v>
      </c>
      <c r="C3098" s="10">
        <v>2.8721271494708995</v>
      </c>
      <c r="D3098" s="10">
        <v>1.0204991087344029</v>
      </c>
    </row>
    <row r="3099" spans="1:4" x14ac:dyDescent="0.25">
      <c r="A3099" s="8" t="s">
        <v>756</v>
      </c>
      <c r="B3099" s="9" t="s">
        <v>824</v>
      </c>
      <c r="C3099" s="10">
        <v>2.8390583664021163</v>
      </c>
      <c r="D3099" s="10">
        <v>1.0579322638146167</v>
      </c>
    </row>
    <row r="3100" spans="1:4" x14ac:dyDescent="0.25">
      <c r="A3100" s="8" t="s">
        <v>756</v>
      </c>
      <c r="B3100" s="9" t="s">
        <v>824</v>
      </c>
      <c r="C3100" s="10">
        <v>2.8597263558201056</v>
      </c>
      <c r="D3100" s="10">
        <v>1.0766488413547237</v>
      </c>
    </row>
    <row r="3101" spans="1:4" x14ac:dyDescent="0.25">
      <c r="A3101" s="8" t="s">
        <v>756</v>
      </c>
      <c r="B3101" s="9" t="s">
        <v>825</v>
      </c>
      <c r="C3101" s="10">
        <v>3.3288897156084656</v>
      </c>
      <c r="D3101" s="10">
        <v>1.2531194295900177</v>
      </c>
    </row>
    <row r="3102" spans="1:4" x14ac:dyDescent="0.25">
      <c r="A3102" s="8" t="s">
        <v>756</v>
      </c>
      <c r="B3102" s="9" t="s">
        <v>825</v>
      </c>
      <c r="C3102" s="10">
        <v>3.2792865410052912</v>
      </c>
      <c r="D3102" s="10">
        <v>1.2647058823529411</v>
      </c>
    </row>
    <row r="3103" spans="1:4" x14ac:dyDescent="0.25">
      <c r="A3103" s="8" t="s">
        <v>756</v>
      </c>
      <c r="B3103" s="9" t="s">
        <v>825</v>
      </c>
      <c r="C3103" s="10">
        <v>3.3805596891534391</v>
      </c>
      <c r="D3103" s="10">
        <v>1.2816399286987521</v>
      </c>
    </row>
    <row r="3104" spans="1:4" x14ac:dyDescent="0.25">
      <c r="A3104" s="8" t="s">
        <v>756</v>
      </c>
      <c r="B3104" s="9" t="s">
        <v>826</v>
      </c>
      <c r="C3104" s="10">
        <v>3.0354042658730158</v>
      </c>
      <c r="D3104" s="10">
        <v>1.1889483065953654</v>
      </c>
    </row>
    <row r="3105" spans="1:4" x14ac:dyDescent="0.25">
      <c r="A3105" s="8" t="s">
        <v>756</v>
      </c>
      <c r="B3105" s="9" t="s">
        <v>826</v>
      </c>
      <c r="C3105" s="10">
        <v>3.0106026785714284</v>
      </c>
      <c r="D3105" s="10">
        <v>1.197860962566845</v>
      </c>
    </row>
    <row r="3106" spans="1:4" x14ac:dyDescent="0.25">
      <c r="A3106" s="8" t="s">
        <v>756</v>
      </c>
      <c r="B3106" s="9" t="s">
        <v>826</v>
      </c>
      <c r="C3106" s="10">
        <v>3.0209366732804233</v>
      </c>
      <c r="D3106" s="10">
        <v>1.2040998217468806</v>
      </c>
    </row>
    <row r="3107" spans="1:4" x14ac:dyDescent="0.25">
      <c r="A3107" s="8" t="s">
        <v>756</v>
      </c>
      <c r="B3107" s="9" t="s">
        <v>827</v>
      </c>
      <c r="C3107" s="10">
        <v>3.7649842923280423</v>
      </c>
      <c r="D3107" s="10">
        <v>1.322638146167558</v>
      </c>
    </row>
    <row r="3108" spans="1:4" x14ac:dyDescent="0.25">
      <c r="A3108" s="8" t="s">
        <v>756</v>
      </c>
      <c r="B3108" s="9" t="s">
        <v>827</v>
      </c>
      <c r="C3108" s="10">
        <v>3.8703910383597879</v>
      </c>
      <c r="D3108" s="10">
        <v>1.355614973262032</v>
      </c>
    </row>
    <row r="3109" spans="1:4" x14ac:dyDescent="0.25">
      <c r="A3109" s="8" t="s">
        <v>756</v>
      </c>
      <c r="B3109" s="9" t="s">
        <v>827</v>
      </c>
      <c r="C3109" s="10">
        <v>3.7959862764550261</v>
      </c>
      <c r="D3109" s="10">
        <v>1.3351158645276293</v>
      </c>
    </row>
    <row r="3110" spans="1:4" x14ac:dyDescent="0.25">
      <c r="A3110" s="8" t="s">
        <v>756</v>
      </c>
      <c r="B3110" s="9" t="s">
        <v>828</v>
      </c>
      <c r="C3110" s="10">
        <v>3.6347759589947093</v>
      </c>
      <c r="D3110" s="10">
        <v>1.5392156862745099</v>
      </c>
    </row>
    <row r="3111" spans="1:4" x14ac:dyDescent="0.25">
      <c r="A3111" s="8" t="s">
        <v>756</v>
      </c>
      <c r="B3111" s="9" t="s">
        <v>828</v>
      </c>
      <c r="C3111" s="10">
        <v>3.5810391865079363</v>
      </c>
      <c r="D3111" s="10">
        <v>1.5240641711229945</v>
      </c>
    </row>
    <row r="3112" spans="1:4" x14ac:dyDescent="0.25">
      <c r="A3112" s="8" t="s">
        <v>756</v>
      </c>
      <c r="B3112" s="9" t="s">
        <v>828</v>
      </c>
      <c r="C3112" s="10">
        <v>3.665777943121693</v>
      </c>
      <c r="D3112" s="10">
        <v>1.5053475935828877</v>
      </c>
    </row>
    <row r="3113" spans="1:4" x14ac:dyDescent="0.25">
      <c r="A3113" s="8" t="s">
        <v>756</v>
      </c>
      <c r="B3113" s="9" t="s">
        <v>829</v>
      </c>
      <c r="C3113" s="10">
        <v>3.57483878968254</v>
      </c>
      <c r="D3113" s="10">
        <v>1.4652406417112298</v>
      </c>
    </row>
    <row r="3114" spans="1:4" x14ac:dyDescent="0.25">
      <c r="A3114" s="8" t="s">
        <v>756</v>
      </c>
      <c r="B3114" s="9" t="s">
        <v>829</v>
      </c>
      <c r="C3114" s="10">
        <v>3.6430431547619047</v>
      </c>
      <c r="D3114" s="10">
        <v>1.4483065953654188</v>
      </c>
    </row>
    <row r="3115" spans="1:4" x14ac:dyDescent="0.25">
      <c r="A3115" s="8" t="s">
        <v>756</v>
      </c>
      <c r="B3115" s="9" t="s">
        <v>829</v>
      </c>
      <c r="C3115" s="10">
        <v>3.599640376984127</v>
      </c>
      <c r="D3115" s="10">
        <v>1.4233511586452761</v>
      </c>
    </row>
    <row r="3116" spans="1:4" x14ac:dyDescent="0.25">
      <c r="A3116" s="8" t="s">
        <v>756</v>
      </c>
      <c r="B3116" s="9" t="s">
        <v>830</v>
      </c>
      <c r="C3116" s="10">
        <v>4.4242931547619051</v>
      </c>
      <c r="D3116" s="10">
        <v>3.5080213903743318</v>
      </c>
    </row>
    <row r="3117" spans="1:4" x14ac:dyDescent="0.25">
      <c r="A3117" s="8" t="s">
        <v>756</v>
      </c>
      <c r="B3117" s="9" t="s">
        <v>830</v>
      </c>
      <c r="C3117" s="10">
        <v>4.3498883928571423</v>
      </c>
      <c r="D3117" s="10">
        <v>3.4705882352941178</v>
      </c>
    </row>
    <row r="3118" spans="1:4" x14ac:dyDescent="0.25">
      <c r="A3118" s="8" t="s">
        <v>756</v>
      </c>
      <c r="B3118" s="9" t="s">
        <v>830</v>
      </c>
      <c r="C3118" s="10">
        <v>4.4780299272486772</v>
      </c>
      <c r="D3118" s="10">
        <v>3.4830659536541888</v>
      </c>
    </row>
    <row r="3119" spans="1:4" x14ac:dyDescent="0.25">
      <c r="A3119" s="8" t="s">
        <v>756</v>
      </c>
      <c r="B3119" s="9" t="s">
        <v>831</v>
      </c>
      <c r="C3119" s="10">
        <v>4.6640418320105823</v>
      </c>
      <c r="D3119" s="10">
        <v>3.4955436720142599</v>
      </c>
    </row>
    <row r="3120" spans="1:4" x14ac:dyDescent="0.25">
      <c r="A3120" s="8" t="s">
        <v>756</v>
      </c>
      <c r="B3120" s="9" t="s">
        <v>831</v>
      </c>
      <c r="C3120" s="10">
        <v>4.5172991071428577</v>
      </c>
      <c r="D3120" s="10">
        <v>3.4554367201426022</v>
      </c>
    </row>
    <row r="3121" spans="1:4" x14ac:dyDescent="0.25">
      <c r="A3121" s="8" t="s">
        <v>756</v>
      </c>
      <c r="B3121" s="9" t="s">
        <v>831</v>
      </c>
      <c r="C3121" s="10">
        <v>4.62890625</v>
      </c>
      <c r="D3121" s="10">
        <v>3.5730837789661321</v>
      </c>
    </row>
    <row r="3122" spans="1:4" x14ac:dyDescent="0.25">
      <c r="A3122" s="8" t="s">
        <v>756</v>
      </c>
      <c r="B3122" s="9" t="s">
        <v>832</v>
      </c>
      <c r="C3122" s="10">
        <v>4.5958374669312168</v>
      </c>
      <c r="D3122" s="10">
        <v>3.4572192513368982</v>
      </c>
    </row>
    <row r="3123" spans="1:4" x14ac:dyDescent="0.25">
      <c r="A3123" s="8" t="s">
        <v>756</v>
      </c>
      <c r="B3123" s="9" t="s">
        <v>832</v>
      </c>
      <c r="C3123" s="10">
        <v>4.579303075396826</v>
      </c>
      <c r="D3123" s="10">
        <v>3.4795008912655967</v>
      </c>
    </row>
    <row r="3124" spans="1:4" x14ac:dyDescent="0.25">
      <c r="A3124" s="8" t="s">
        <v>756</v>
      </c>
      <c r="B3124" s="9" t="s">
        <v>832</v>
      </c>
      <c r="C3124" s="10">
        <v>4.4656291335978837</v>
      </c>
      <c r="D3124" s="10">
        <v>3.4625668449197859</v>
      </c>
    </row>
    <row r="3125" spans="1:4" x14ac:dyDescent="0.25">
      <c r="A3125" s="8" t="s">
        <v>756</v>
      </c>
      <c r="B3125" s="9" t="s">
        <v>833</v>
      </c>
      <c r="C3125" s="10">
        <v>2.5683077050264549</v>
      </c>
      <c r="D3125" s="10">
        <v>1.3235294117647058</v>
      </c>
    </row>
    <row r="3126" spans="1:4" x14ac:dyDescent="0.25">
      <c r="A3126" s="8" t="s">
        <v>756</v>
      </c>
      <c r="B3126" s="9" t="s">
        <v>833</v>
      </c>
      <c r="C3126" s="10">
        <v>2.6117104828042326</v>
      </c>
      <c r="D3126" s="10">
        <v>1.322638146167558</v>
      </c>
    </row>
    <row r="3127" spans="1:4" x14ac:dyDescent="0.25">
      <c r="A3127" s="8" t="s">
        <v>756</v>
      </c>
      <c r="B3127" s="9" t="s">
        <v>833</v>
      </c>
      <c r="C3127" s="10">
        <v>2.5765749007936507</v>
      </c>
      <c r="D3127" s="10">
        <v>1.338680926916221</v>
      </c>
    </row>
    <row r="3128" spans="1:4" x14ac:dyDescent="0.25">
      <c r="A3128" s="8" t="s">
        <v>756</v>
      </c>
      <c r="B3128" s="9" t="s">
        <v>834</v>
      </c>
      <c r="C3128" s="10">
        <v>2.6385788690476186</v>
      </c>
      <c r="D3128" s="10">
        <v>1.3475935828877004</v>
      </c>
    </row>
    <row r="3129" spans="1:4" x14ac:dyDescent="0.25">
      <c r="A3129" s="8" t="s">
        <v>756</v>
      </c>
      <c r="B3129" s="9" t="s">
        <v>834</v>
      </c>
      <c r="C3129" s="10">
        <v>2.7191840277777777</v>
      </c>
      <c r="D3129" s="10">
        <v>1.32174688057041</v>
      </c>
    </row>
    <row r="3130" spans="1:4" x14ac:dyDescent="0.25">
      <c r="A3130" s="8" t="s">
        <v>756</v>
      </c>
      <c r="B3130" s="9" t="s">
        <v>834</v>
      </c>
      <c r="C3130" s="10">
        <v>2.6943824404761907</v>
      </c>
      <c r="D3130" s="10">
        <v>1.3707664884135473</v>
      </c>
    </row>
    <row r="3131" spans="1:4" x14ac:dyDescent="0.25">
      <c r="A3131" s="8" t="s">
        <v>756</v>
      </c>
      <c r="B3131" s="9" t="s">
        <v>200</v>
      </c>
      <c r="C3131" s="10">
        <v>99.029947916666671</v>
      </c>
      <c r="D3131" s="10">
        <v>105.2584670231729</v>
      </c>
    </row>
    <row r="3132" spans="1:4" x14ac:dyDescent="0.25">
      <c r="A3132" s="8" t="s">
        <v>756</v>
      </c>
      <c r="B3132" s="9" t="s">
        <v>200</v>
      </c>
      <c r="C3132" s="10">
        <v>102.15081431878308</v>
      </c>
      <c r="D3132" s="10">
        <v>108.02139037433155</v>
      </c>
    </row>
    <row r="3133" spans="1:4" x14ac:dyDescent="0.25">
      <c r="A3133" s="8" t="s">
        <v>756</v>
      </c>
      <c r="B3133" s="9" t="s">
        <v>200</v>
      </c>
      <c r="C3133" s="10">
        <v>100.66271908068782</v>
      </c>
      <c r="D3133" s="10">
        <v>104.81283422459893</v>
      </c>
    </row>
    <row r="3134" spans="1:4" x14ac:dyDescent="0.25">
      <c r="A3134" s="8" t="s">
        <v>756</v>
      </c>
      <c r="B3134" s="9" t="s">
        <v>1</v>
      </c>
      <c r="C3134" s="10">
        <v>0.63008432539682535</v>
      </c>
      <c r="D3134" s="10">
        <v>0.48422459893048125</v>
      </c>
    </row>
    <row r="3135" spans="1:4" x14ac:dyDescent="0.25">
      <c r="A3135" s="8" t="s">
        <v>756</v>
      </c>
      <c r="B3135" s="9" t="s">
        <v>1</v>
      </c>
      <c r="C3135" s="10">
        <v>0.6061301256613757</v>
      </c>
      <c r="D3135" s="10">
        <v>0.48422459893048125</v>
      </c>
    </row>
    <row r="3136" spans="1:4" x14ac:dyDescent="0.25">
      <c r="A3136" s="8" t="s">
        <v>756</v>
      </c>
      <c r="B3136" s="9" t="s">
        <v>1</v>
      </c>
      <c r="C3136" s="10">
        <v>0.61811755952380953</v>
      </c>
      <c r="D3136" s="10">
        <v>0.48422459893048125</v>
      </c>
    </row>
    <row r="3137" spans="1:4" x14ac:dyDescent="0.25">
      <c r="A3137" s="8" t="s">
        <v>756</v>
      </c>
      <c r="B3137" s="9" t="s">
        <v>835</v>
      </c>
      <c r="C3137" s="10">
        <v>75.117084160052912</v>
      </c>
      <c r="D3137" s="10">
        <v>14.322638146167558</v>
      </c>
    </row>
    <row r="3138" spans="1:4" x14ac:dyDescent="0.25">
      <c r="A3138" s="8" t="s">
        <v>756</v>
      </c>
      <c r="B3138" s="9" t="s">
        <v>835</v>
      </c>
      <c r="C3138" s="10">
        <v>75.509775958994709</v>
      </c>
      <c r="D3138" s="10">
        <v>14.27807486631016</v>
      </c>
    </row>
    <row r="3139" spans="1:4" x14ac:dyDescent="0.25">
      <c r="A3139" s="8" t="s">
        <v>756</v>
      </c>
      <c r="B3139" s="9" t="s">
        <v>835</v>
      </c>
      <c r="C3139" s="10">
        <v>74.476376488095241</v>
      </c>
      <c r="D3139" s="10">
        <v>14.242424242424242</v>
      </c>
    </row>
    <row r="3140" spans="1:4" x14ac:dyDescent="0.25">
      <c r="A3140" s="8" t="s">
        <v>756</v>
      </c>
      <c r="B3140" s="9" t="s">
        <v>836</v>
      </c>
      <c r="C3140" s="10">
        <v>66.477864583333329</v>
      </c>
      <c r="D3140" s="10">
        <v>13.770053475935828</v>
      </c>
    </row>
    <row r="3141" spans="1:4" x14ac:dyDescent="0.25">
      <c r="A3141" s="8" t="s">
        <v>756</v>
      </c>
      <c r="B3141" s="9" t="s">
        <v>836</v>
      </c>
      <c r="C3141" s="10">
        <v>68.854683366402114</v>
      </c>
      <c r="D3141" s="10">
        <v>13.636363636363637</v>
      </c>
    </row>
    <row r="3142" spans="1:4" x14ac:dyDescent="0.25">
      <c r="A3142" s="8" t="s">
        <v>756</v>
      </c>
      <c r="B3142" s="9" t="s">
        <v>836</v>
      </c>
      <c r="C3142" s="10">
        <v>68.213975694444443</v>
      </c>
      <c r="D3142" s="10">
        <v>13.680926916221033</v>
      </c>
    </row>
    <row r="3143" spans="1:4" x14ac:dyDescent="0.25">
      <c r="A3143" s="8" t="s">
        <v>756</v>
      </c>
      <c r="B3143" s="9" t="s">
        <v>837</v>
      </c>
      <c r="C3143" s="10">
        <v>13.689752810846562</v>
      </c>
      <c r="D3143" s="10">
        <v>1.4162210338680927</v>
      </c>
    </row>
    <row r="3144" spans="1:4" x14ac:dyDescent="0.25">
      <c r="A3144" s="8" t="s">
        <v>756</v>
      </c>
      <c r="B3144" s="9" t="s">
        <v>837</v>
      </c>
      <c r="C3144" s="10">
        <v>13.8096271494709</v>
      </c>
      <c r="D3144" s="10">
        <v>1.3948306595365418</v>
      </c>
    </row>
    <row r="3145" spans="1:4" x14ac:dyDescent="0.25">
      <c r="A3145" s="8" t="s">
        <v>756</v>
      </c>
      <c r="B3145" s="9" t="s">
        <v>837</v>
      </c>
      <c r="C3145" s="10">
        <v>13.489273313492061</v>
      </c>
      <c r="D3145" s="10">
        <v>1.4028520499108734</v>
      </c>
    </row>
    <row r="3146" spans="1:4" x14ac:dyDescent="0.25">
      <c r="A3146" s="8" t="s">
        <v>756</v>
      </c>
      <c r="B3146" s="9" t="s">
        <v>838</v>
      </c>
      <c r="C3146" s="10">
        <v>12.943638392857142</v>
      </c>
      <c r="D3146" s="10">
        <v>1.2228163992869876</v>
      </c>
    </row>
    <row r="3147" spans="1:4" x14ac:dyDescent="0.25">
      <c r="A3147" s="8" t="s">
        <v>756</v>
      </c>
      <c r="B3147" s="9" t="s">
        <v>838</v>
      </c>
      <c r="C3147" s="10">
        <v>13.359064980158729</v>
      </c>
      <c r="D3147" s="10">
        <v>1.1925133689839573</v>
      </c>
    </row>
    <row r="3148" spans="1:4" x14ac:dyDescent="0.25">
      <c r="A3148" s="8" t="s">
        <v>756</v>
      </c>
      <c r="B3148" s="9" t="s">
        <v>838</v>
      </c>
      <c r="C3148" s="10">
        <v>13.183387070105821</v>
      </c>
      <c r="D3148" s="10">
        <v>1.2183600713012477</v>
      </c>
    </row>
    <row r="3149" spans="1:4" x14ac:dyDescent="0.25">
      <c r="A3149" s="8" t="s">
        <v>756</v>
      </c>
      <c r="B3149" s="9" t="s">
        <v>839</v>
      </c>
      <c r="C3149" s="10">
        <v>12.720424107142858</v>
      </c>
      <c r="D3149" s="10">
        <v>1.1720142602495542</v>
      </c>
    </row>
    <row r="3150" spans="1:4" x14ac:dyDescent="0.25">
      <c r="A3150" s="8" t="s">
        <v>756</v>
      </c>
      <c r="B3150" s="9" t="s">
        <v>839</v>
      </c>
      <c r="C3150" s="10">
        <v>12.42280505952381</v>
      </c>
      <c r="D3150" s="10">
        <v>1.1666666666666667</v>
      </c>
    </row>
    <row r="3151" spans="1:4" x14ac:dyDescent="0.25">
      <c r="A3151" s="8" t="s">
        <v>756</v>
      </c>
      <c r="B3151" s="9" t="s">
        <v>839</v>
      </c>
      <c r="C3151" s="10">
        <v>12.588148974867725</v>
      </c>
      <c r="D3151" s="10">
        <v>1.1809269162210339</v>
      </c>
    </row>
    <row r="3152" spans="1:4" x14ac:dyDescent="0.25">
      <c r="A3152" s="8" t="s">
        <v>756</v>
      </c>
      <c r="B3152" s="9" t="s">
        <v>840</v>
      </c>
      <c r="C3152" s="10">
        <v>11.811032572751323</v>
      </c>
      <c r="D3152" s="10">
        <v>1.9358288770053478</v>
      </c>
    </row>
    <row r="3153" spans="1:4" x14ac:dyDescent="0.25">
      <c r="A3153" s="8" t="s">
        <v>756</v>
      </c>
      <c r="B3153" s="9" t="s">
        <v>840</v>
      </c>
      <c r="C3153" s="10">
        <v>12.154121197089946</v>
      </c>
      <c r="D3153" s="10">
        <v>1.9759358288770055</v>
      </c>
    </row>
    <row r="3154" spans="1:4" x14ac:dyDescent="0.25">
      <c r="A3154" s="8" t="s">
        <v>756</v>
      </c>
      <c r="B3154" s="9" t="s">
        <v>840</v>
      </c>
      <c r="C3154" s="10">
        <v>12.034246858465609</v>
      </c>
      <c r="D3154" s="10">
        <v>2.0026737967914436</v>
      </c>
    </row>
    <row r="3155" spans="1:4" x14ac:dyDescent="0.25">
      <c r="A3155" s="8" t="s">
        <v>756</v>
      </c>
      <c r="B3155" s="9" t="s">
        <v>841</v>
      </c>
      <c r="C3155" s="10">
        <v>12.699756117724867</v>
      </c>
      <c r="D3155" s="10">
        <v>1.9224598930481283</v>
      </c>
    </row>
    <row r="3156" spans="1:4" x14ac:dyDescent="0.25">
      <c r="A3156" s="8" t="s">
        <v>756</v>
      </c>
      <c r="B3156" s="9" t="s">
        <v>841</v>
      </c>
      <c r="C3156" s="10">
        <v>13.036644345238095</v>
      </c>
      <c r="D3156" s="10">
        <v>1.9385026737967912</v>
      </c>
    </row>
    <row r="3157" spans="1:4" x14ac:dyDescent="0.25">
      <c r="A3157" s="8" t="s">
        <v>756</v>
      </c>
      <c r="B3157" s="9" t="s">
        <v>841</v>
      </c>
      <c r="C3157" s="10">
        <v>12.691488921957673</v>
      </c>
      <c r="D3157" s="10">
        <v>2.0231729055258465</v>
      </c>
    </row>
    <row r="3158" spans="1:4" x14ac:dyDescent="0.25">
      <c r="A3158" s="8" t="s">
        <v>756</v>
      </c>
      <c r="B3158" s="9" t="s">
        <v>842</v>
      </c>
      <c r="C3158" s="10">
        <v>12.261594742063492</v>
      </c>
      <c r="D3158" s="10">
        <v>1.8859180035650625</v>
      </c>
    </row>
    <row r="3159" spans="1:4" x14ac:dyDescent="0.25">
      <c r="A3159" s="8" t="s">
        <v>756</v>
      </c>
      <c r="B3159" s="9" t="s">
        <v>842</v>
      </c>
      <c r="C3159" s="10">
        <v>12.061115244708995</v>
      </c>
      <c r="D3159" s="10">
        <v>1.8761140819964348</v>
      </c>
    </row>
    <row r="3160" spans="1:4" x14ac:dyDescent="0.25">
      <c r="A3160" s="8" t="s">
        <v>756</v>
      </c>
      <c r="B3160" s="9" t="s">
        <v>842</v>
      </c>
      <c r="C3160" s="10">
        <v>12.335999503968255</v>
      </c>
      <c r="D3160" s="10">
        <v>1.9028520499108732</v>
      </c>
    </row>
    <row r="3161" spans="1:4" x14ac:dyDescent="0.25">
      <c r="A3161" s="8" t="s">
        <v>756</v>
      </c>
      <c r="B3161" s="9" t="s">
        <v>843</v>
      </c>
      <c r="C3161" s="10">
        <v>13.044911541005291</v>
      </c>
      <c r="D3161" s="10">
        <v>2.3315508021390374</v>
      </c>
    </row>
    <row r="3162" spans="1:4" x14ac:dyDescent="0.25">
      <c r="A3162" s="8" t="s">
        <v>756</v>
      </c>
      <c r="B3162" s="9" t="s">
        <v>843</v>
      </c>
      <c r="C3162" s="10">
        <v>12.670820932539682</v>
      </c>
      <c r="D3162" s="10">
        <v>2.3761140819964344</v>
      </c>
    </row>
    <row r="3163" spans="1:4" x14ac:dyDescent="0.25">
      <c r="A3163" s="8" t="s">
        <v>756</v>
      </c>
      <c r="B3163" s="9" t="s">
        <v>843</v>
      </c>
      <c r="C3163" s="10">
        <v>12.894035218253968</v>
      </c>
      <c r="D3163" s="10">
        <v>2.3342245989304815</v>
      </c>
    </row>
    <row r="3164" spans="1:4" x14ac:dyDescent="0.25">
      <c r="A3164" s="8" t="s">
        <v>756</v>
      </c>
      <c r="B3164" s="9" t="s">
        <v>844</v>
      </c>
      <c r="C3164" s="10">
        <v>13.943969080687831</v>
      </c>
      <c r="D3164" s="10">
        <v>2.3440285204991085</v>
      </c>
    </row>
    <row r="3165" spans="1:4" x14ac:dyDescent="0.25">
      <c r="A3165" s="8" t="s">
        <v>756</v>
      </c>
      <c r="B3165" s="9" t="s">
        <v>844</v>
      </c>
      <c r="C3165" s="10">
        <v>13.774491567460318</v>
      </c>
      <c r="D3165" s="10">
        <v>2.3707664884135471</v>
      </c>
    </row>
    <row r="3166" spans="1:4" x14ac:dyDescent="0.25">
      <c r="A3166" s="8" t="s">
        <v>756</v>
      </c>
      <c r="B3166" s="9" t="s">
        <v>844</v>
      </c>
      <c r="C3166" s="10">
        <v>13.927434689153438</v>
      </c>
      <c r="D3166" s="10">
        <v>2.368092691622103</v>
      </c>
    </row>
    <row r="3167" spans="1:4" x14ac:dyDescent="0.25">
      <c r="A3167" s="8" t="s">
        <v>756</v>
      </c>
      <c r="B3167" s="9" t="s">
        <v>845</v>
      </c>
      <c r="C3167" s="10">
        <v>14.111379794973544</v>
      </c>
      <c r="D3167" s="10">
        <v>2.4581105169340463</v>
      </c>
    </row>
    <row r="3168" spans="1:4" x14ac:dyDescent="0.25">
      <c r="A3168" s="8" t="s">
        <v>756</v>
      </c>
      <c r="B3168" s="9" t="s">
        <v>845</v>
      </c>
      <c r="C3168" s="10">
        <v>13.553344080687829</v>
      </c>
      <c r="D3168" s="10">
        <v>2.4839572192513368</v>
      </c>
    </row>
    <row r="3169" spans="1:4" x14ac:dyDescent="0.25">
      <c r="A3169" s="8" t="s">
        <v>756</v>
      </c>
      <c r="B3169" s="9" t="s">
        <v>845</v>
      </c>
      <c r="C3169" s="10">
        <v>13.584346064814815</v>
      </c>
      <c r="D3169" s="10">
        <v>2.4545454545454541</v>
      </c>
    </row>
    <row r="3170" spans="1:4" x14ac:dyDescent="0.25">
      <c r="A3170" s="8" t="s">
        <v>756</v>
      </c>
      <c r="B3170" s="9" t="s">
        <v>846</v>
      </c>
      <c r="C3170" s="10">
        <v>15.231584821428571</v>
      </c>
      <c r="D3170" s="10">
        <v>1.819964349376114</v>
      </c>
    </row>
    <row r="3171" spans="1:4" x14ac:dyDescent="0.25">
      <c r="A3171" s="8" t="s">
        <v>756</v>
      </c>
      <c r="B3171" s="9" t="s">
        <v>846</v>
      </c>
      <c r="C3171" s="10">
        <v>15.613942625661377</v>
      </c>
      <c r="D3171" s="10">
        <v>1.8190730837789659</v>
      </c>
    </row>
    <row r="3172" spans="1:4" x14ac:dyDescent="0.25">
      <c r="A3172" s="8" t="s">
        <v>756</v>
      </c>
      <c r="B3172" s="9" t="s">
        <v>846</v>
      </c>
      <c r="C3172" s="10">
        <v>15.682146990740742</v>
      </c>
      <c r="D3172" s="10">
        <v>1.7825311942959001</v>
      </c>
    </row>
    <row r="3173" spans="1:4" x14ac:dyDescent="0.25">
      <c r="A3173" s="8" t="s">
        <v>756</v>
      </c>
      <c r="B3173" s="9" t="s">
        <v>847</v>
      </c>
      <c r="C3173" s="10">
        <v>15.74621775793651</v>
      </c>
      <c r="D3173" s="10">
        <v>1.8707664884135475</v>
      </c>
    </row>
    <row r="3174" spans="1:4" x14ac:dyDescent="0.25">
      <c r="A3174" s="8" t="s">
        <v>756</v>
      </c>
      <c r="B3174" s="9" t="s">
        <v>847</v>
      </c>
      <c r="C3174" s="10">
        <v>16.366257440476193</v>
      </c>
      <c r="D3174" s="10">
        <v>1.8288770053475938</v>
      </c>
    </row>
    <row r="3175" spans="1:4" x14ac:dyDescent="0.25">
      <c r="A3175" s="8" t="s">
        <v>756</v>
      </c>
      <c r="B3175" s="9" t="s">
        <v>847</v>
      </c>
      <c r="C3175" s="10">
        <v>16.128575562169313</v>
      </c>
      <c r="D3175" s="10">
        <v>1.8511586452762923</v>
      </c>
    </row>
    <row r="3176" spans="1:4" x14ac:dyDescent="0.25">
      <c r="A3176" s="8" t="s">
        <v>756</v>
      </c>
      <c r="B3176" s="9" t="s">
        <v>848</v>
      </c>
      <c r="C3176" s="10">
        <v>15.562272652116404</v>
      </c>
      <c r="D3176" s="10">
        <v>1.8163992869875221</v>
      </c>
    </row>
    <row r="3177" spans="1:4" x14ac:dyDescent="0.25">
      <c r="A3177" s="8" t="s">
        <v>756</v>
      </c>
      <c r="B3177" s="9" t="s">
        <v>848</v>
      </c>
      <c r="C3177" s="10">
        <v>16.064504794973544</v>
      </c>
      <c r="D3177" s="10">
        <v>1.8092691622103383</v>
      </c>
    </row>
    <row r="3178" spans="1:4" x14ac:dyDescent="0.25">
      <c r="A3178" s="8" t="s">
        <v>756</v>
      </c>
      <c r="B3178" s="9" t="s">
        <v>848</v>
      </c>
      <c r="C3178" s="10">
        <v>16.047970403439155</v>
      </c>
      <c r="D3178" s="10">
        <v>1.819964349376114</v>
      </c>
    </row>
    <row r="3179" spans="1:4" x14ac:dyDescent="0.25">
      <c r="A3179" s="8" t="s">
        <v>756</v>
      </c>
      <c r="B3179" s="9" t="s">
        <v>849</v>
      </c>
      <c r="C3179" s="10">
        <v>16.382791832010582</v>
      </c>
      <c r="D3179" s="10">
        <v>1.0285204991087342</v>
      </c>
    </row>
    <row r="3180" spans="1:4" x14ac:dyDescent="0.25">
      <c r="A3180" s="8" t="s">
        <v>756</v>
      </c>
      <c r="B3180" s="9" t="s">
        <v>849</v>
      </c>
      <c r="C3180" s="10">
        <v>16.446862599206352</v>
      </c>
      <c r="D3180" s="10">
        <v>1.0374331550802138</v>
      </c>
    </row>
    <row r="3181" spans="1:4" x14ac:dyDescent="0.25">
      <c r="A3181" s="8" t="s">
        <v>756</v>
      </c>
      <c r="B3181" s="9" t="s">
        <v>849</v>
      </c>
      <c r="C3181" s="10">
        <v>16.07277199074074</v>
      </c>
      <c r="D3181" s="10">
        <v>1.016934046345811</v>
      </c>
    </row>
    <row r="3182" spans="1:4" x14ac:dyDescent="0.25">
      <c r="A3182" s="8" t="s">
        <v>756</v>
      </c>
      <c r="B3182" s="9" t="s">
        <v>850</v>
      </c>
      <c r="C3182" s="10">
        <v>18.532262731481481</v>
      </c>
      <c r="D3182" s="10">
        <v>1.230837789661319</v>
      </c>
    </row>
    <row r="3183" spans="1:4" x14ac:dyDescent="0.25">
      <c r="A3183" s="8" t="s">
        <v>756</v>
      </c>
      <c r="B3183" s="9" t="s">
        <v>850</v>
      </c>
      <c r="C3183" s="10">
        <v>18.900152943121693</v>
      </c>
      <c r="D3183" s="10">
        <v>1.2112299465240641</v>
      </c>
    </row>
    <row r="3184" spans="1:4" x14ac:dyDescent="0.25">
      <c r="A3184" s="8" t="s">
        <v>756</v>
      </c>
      <c r="B3184" s="9" t="s">
        <v>850</v>
      </c>
      <c r="C3184" s="10">
        <v>18.912553736772487</v>
      </c>
      <c r="D3184" s="10">
        <v>1.2121212121212122</v>
      </c>
    </row>
    <row r="3185" spans="1:4" x14ac:dyDescent="0.25">
      <c r="A3185" s="8" t="s">
        <v>756</v>
      </c>
      <c r="B3185" s="9" t="s">
        <v>851</v>
      </c>
      <c r="C3185" s="10">
        <v>15.731750165343916</v>
      </c>
      <c r="D3185" s="10">
        <v>1.0641711229946522</v>
      </c>
    </row>
    <row r="3186" spans="1:4" x14ac:dyDescent="0.25">
      <c r="A3186" s="8" t="s">
        <v>756</v>
      </c>
      <c r="B3186" s="9" t="s">
        <v>851</v>
      </c>
      <c r="C3186" s="10">
        <v>16.130642361111114</v>
      </c>
      <c r="D3186" s="10">
        <v>1.0365418894830658</v>
      </c>
    </row>
    <row r="3187" spans="1:4" x14ac:dyDescent="0.25">
      <c r="A3187" s="8" t="s">
        <v>756</v>
      </c>
      <c r="B3187" s="9" t="s">
        <v>851</v>
      </c>
      <c r="C3187" s="10">
        <v>15.85782490079365</v>
      </c>
      <c r="D3187" s="10">
        <v>1.0606060606060606</v>
      </c>
    </row>
    <row r="3188" spans="1:4" x14ac:dyDescent="0.25">
      <c r="A3188" s="8" t="s">
        <v>756</v>
      </c>
      <c r="B3188" s="9" t="s">
        <v>852</v>
      </c>
      <c r="C3188" s="10">
        <v>5.906187996031746</v>
      </c>
      <c r="D3188" s="10">
        <v>1.7049910873440286</v>
      </c>
    </row>
    <row r="3189" spans="1:4" x14ac:dyDescent="0.25">
      <c r="A3189" s="8" t="s">
        <v>756</v>
      </c>
      <c r="B3189" s="9" t="s">
        <v>852</v>
      </c>
      <c r="C3189" s="10">
        <v>5.8607184193121693</v>
      </c>
      <c r="D3189" s="10">
        <v>1.7023172905525845</v>
      </c>
    </row>
    <row r="3190" spans="1:4" x14ac:dyDescent="0.25">
      <c r="A3190" s="8" t="s">
        <v>756</v>
      </c>
      <c r="B3190" s="9" t="s">
        <v>852</v>
      </c>
      <c r="C3190" s="10">
        <v>5.8483176256613749</v>
      </c>
      <c r="D3190" s="10">
        <v>1.7379679144385027</v>
      </c>
    </row>
    <row r="3191" spans="1:4" x14ac:dyDescent="0.25">
      <c r="A3191" s="8" t="s">
        <v>756</v>
      </c>
      <c r="B3191" s="9" t="s">
        <v>853</v>
      </c>
      <c r="C3191" s="10">
        <v>4.7487805886243386</v>
      </c>
      <c r="D3191" s="10">
        <v>1.6310160427807485</v>
      </c>
    </row>
    <row r="3192" spans="1:4" x14ac:dyDescent="0.25">
      <c r="A3192" s="8" t="s">
        <v>756</v>
      </c>
      <c r="B3192" s="9" t="s">
        <v>853</v>
      </c>
      <c r="C3192" s="10">
        <v>4.8438533399470893</v>
      </c>
      <c r="D3192" s="10">
        <v>1.625668449197861</v>
      </c>
    </row>
    <row r="3193" spans="1:4" x14ac:dyDescent="0.25">
      <c r="A3193" s="8" t="s">
        <v>756</v>
      </c>
      <c r="B3193" s="9" t="s">
        <v>853</v>
      </c>
      <c r="C3193" s="10">
        <v>4.86245453042328</v>
      </c>
      <c r="D3193" s="10">
        <v>1.6016042780748663</v>
      </c>
    </row>
    <row r="3194" spans="1:4" x14ac:dyDescent="0.25">
      <c r="A3194" s="8" t="s">
        <v>756</v>
      </c>
      <c r="B3194" s="9" t="s">
        <v>854</v>
      </c>
      <c r="C3194" s="10">
        <v>5.1890087632275135</v>
      </c>
      <c r="D3194" s="10">
        <v>1.7896613190730839</v>
      </c>
    </row>
    <row r="3195" spans="1:4" x14ac:dyDescent="0.25">
      <c r="A3195" s="8" t="s">
        <v>756</v>
      </c>
      <c r="B3195" s="9" t="s">
        <v>854</v>
      </c>
      <c r="C3195" s="10">
        <v>5.1807415674603181</v>
      </c>
      <c r="D3195" s="10">
        <v>1.8244206773618539</v>
      </c>
    </row>
    <row r="3196" spans="1:4" x14ac:dyDescent="0.25">
      <c r="A3196" s="8" t="s">
        <v>756</v>
      </c>
      <c r="B3196" s="9" t="s">
        <v>854</v>
      </c>
      <c r="C3196" s="10">
        <v>5.3481522817460316</v>
      </c>
      <c r="D3196" s="10">
        <v>1.767379679144385</v>
      </c>
    </row>
    <row r="3197" spans="1:4" x14ac:dyDescent="0.25">
      <c r="A3197" s="8" t="s">
        <v>756</v>
      </c>
      <c r="B3197" s="9" t="s">
        <v>855</v>
      </c>
      <c r="C3197" s="10">
        <v>8.7604373346560855</v>
      </c>
      <c r="D3197" s="10">
        <v>2.6158645276292334</v>
      </c>
    </row>
    <row r="3198" spans="1:4" x14ac:dyDescent="0.25">
      <c r="A3198" s="8" t="s">
        <v>756</v>
      </c>
      <c r="B3198" s="9" t="s">
        <v>855</v>
      </c>
      <c r="C3198" s="10">
        <v>8.4958870701058213</v>
      </c>
      <c r="D3198" s="10">
        <v>2.6541889483065955</v>
      </c>
    </row>
    <row r="3199" spans="1:4" x14ac:dyDescent="0.25">
      <c r="A3199" s="8" t="s">
        <v>756</v>
      </c>
      <c r="B3199" s="9" t="s">
        <v>855</v>
      </c>
      <c r="C3199" s="10">
        <v>8.5206886574074083</v>
      </c>
      <c r="D3199" s="10">
        <v>2.6497326203208558</v>
      </c>
    </row>
    <row r="3200" spans="1:4" x14ac:dyDescent="0.25">
      <c r="A3200" s="8" t="s">
        <v>756</v>
      </c>
      <c r="B3200" s="9" t="s">
        <v>856</v>
      </c>
      <c r="C3200" s="10">
        <v>8.1424644510582009</v>
      </c>
      <c r="D3200" s="10">
        <v>2.3912655971479495</v>
      </c>
    </row>
    <row r="3201" spans="1:4" x14ac:dyDescent="0.25">
      <c r="A3201" s="8" t="s">
        <v>756</v>
      </c>
      <c r="B3201" s="9" t="s">
        <v>856</v>
      </c>
      <c r="C3201" s="10">
        <v>8.1052620701058213</v>
      </c>
      <c r="D3201" s="10">
        <v>2.4090909090909092</v>
      </c>
    </row>
    <row r="3202" spans="1:4" x14ac:dyDescent="0.25">
      <c r="A3202" s="8" t="s">
        <v>756</v>
      </c>
      <c r="B3202" s="9" t="s">
        <v>856</v>
      </c>
      <c r="C3202" s="10">
        <v>8.094928075396826</v>
      </c>
      <c r="D3202" s="10">
        <v>2.4581105169340463</v>
      </c>
    </row>
    <row r="3203" spans="1:4" x14ac:dyDescent="0.25">
      <c r="A3203" s="8" t="s">
        <v>756</v>
      </c>
      <c r="B3203" s="9" t="s">
        <v>857</v>
      </c>
      <c r="C3203" s="10">
        <v>9.1241939484126995</v>
      </c>
      <c r="D3203" s="10">
        <v>2.6363636363636362</v>
      </c>
    </row>
    <row r="3204" spans="1:4" x14ac:dyDescent="0.25">
      <c r="A3204" s="8" t="s">
        <v>756</v>
      </c>
      <c r="B3204" s="9" t="s">
        <v>857</v>
      </c>
      <c r="C3204" s="10">
        <v>9.1159267526455032</v>
      </c>
      <c r="D3204" s="10">
        <v>2.6443850267379676</v>
      </c>
    </row>
    <row r="3205" spans="1:4" x14ac:dyDescent="0.25">
      <c r="A3205" s="8" t="s">
        <v>756</v>
      </c>
      <c r="B3205" s="9" t="s">
        <v>857</v>
      </c>
      <c r="C3205" s="10">
        <v>9.3763434193121693</v>
      </c>
      <c r="D3205" s="10">
        <v>2.6737967914438503</v>
      </c>
    </row>
    <row r="3206" spans="1:4" x14ac:dyDescent="0.25">
      <c r="A3206" s="8" t="s">
        <v>756</v>
      </c>
      <c r="B3206" s="9" t="s">
        <v>858</v>
      </c>
      <c r="C3206" s="10">
        <v>24.253162202380953</v>
      </c>
      <c r="D3206" s="10">
        <v>7.7691622103386813</v>
      </c>
    </row>
    <row r="3207" spans="1:4" x14ac:dyDescent="0.25">
      <c r="A3207" s="8" t="s">
        <v>756</v>
      </c>
      <c r="B3207" s="9" t="s">
        <v>858</v>
      </c>
      <c r="C3207" s="10">
        <v>25.059213789682538</v>
      </c>
      <c r="D3207" s="10">
        <v>7.8761140819964339</v>
      </c>
    </row>
    <row r="3208" spans="1:4" x14ac:dyDescent="0.25">
      <c r="A3208" s="8" t="s">
        <v>756</v>
      </c>
      <c r="B3208" s="9" t="s">
        <v>858</v>
      </c>
      <c r="C3208" s="10">
        <v>24.790529927248677</v>
      </c>
      <c r="D3208" s="10">
        <v>7.666666666666667</v>
      </c>
    </row>
    <row r="3209" spans="1:4" x14ac:dyDescent="0.25">
      <c r="A3209" s="8" t="s">
        <v>756</v>
      </c>
      <c r="B3209" s="9" t="s">
        <v>859</v>
      </c>
      <c r="C3209" s="10">
        <v>24.873201884920636</v>
      </c>
      <c r="D3209" s="10">
        <v>8.0873440285204978</v>
      </c>
    </row>
    <row r="3210" spans="1:4" x14ac:dyDescent="0.25">
      <c r="A3210" s="8" t="s">
        <v>756</v>
      </c>
      <c r="B3210" s="9" t="s">
        <v>859</v>
      </c>
      <c r="C3210" s="10">
        <v>25.265893683862434</v>
      </c>
      <c r="D3210" s="10">
        <v>8.1185383244206761</v>
      </c>
    </row>
    <row r="3211" spans="1:4" x14ac:dyDescent="0.25">
      <c r="A3211" s="8" t="s">
        <v>756</v>
      </c>
      <c r="B3211" s="9" t="s">
        <v>859</v>
      </c>
      <c r="C3211" s="10">
        <v>24.873201884920636</v>
      </c>
      <c r="D3211" s="10">
        <v>8.0837789661319075</v>
      </c>
    </row>
    <row r="3212" spans="1:4" x14ac:dyDescent="0.25">
      <c r="A3212" s="8" t="s">
        <v>756</v>
      </c>
      <c r="B3212" s="9" t="s">
        <v>860</v>
      </c>
      <c r="C3212" s="10">
        <v>26.877996858465611</v>
      </c>
      <c r="D3212" s="10">
        <v>8.1319073083778974</v>
      </c>
    </row>
    <row r="3213" spans="1:4" x14ac:dyDescent="0.25">
      <c r="A3213" s="8" t="s">
        <v>756</v>
      </c>
      <c r="B3213" s="9" t="s">
        <v>860</v>
      </c>
      <c r="C3213" s="10">
        <v>26.48530505952381</v>
      </c>
      <c r="D3213" s="10">
        <v>8.0044563279857393</v>
      </c>
    </row>
    <row r="3214" spans="1:4" x14ac:dyDescent="0.25">
      <c r="A3214" s="8" t="s">
        <v>756</v>
      </c>
      <c r="B3214" s="9" t="s">
        <v>860</v>
      </c>
      <c r="C3214" s="10">
        <v>27.477368551587304</v>
      </c>
      <c r="D3214" s="10">
        <v>7.9714795008912658</v>
      </c>
    </row>
    <row r="3215" spans="1:4" x14ac:dyDescent="0.25">
      <c r="A3215" s="8" t="s">
        <v>756</v>
      </c>
      <c r="B3215" s="9" t="s">
        <v>861</v>
      </c>
      <c r="C3215" s="10">
        <v>21.01655505952381</v>
      </c>
      <c r="D3215" s="10">
        <v>3.7914438502673793</v>
      </c>
    </row>
    <row r="3216" spans="1:4" x14ac:dyDescent="0.25">
      <c r="A3216" s="8" t="s">
        <v>756</v>
      </c>
      <c r="B3216" s="9" t="s">
        <v>861</v>
      </c>
      <c r="C3216" s="10">
        <v>21.648995535714285</v>
      </c>
      <c r="D3216" s="10">
        <v>3.8404634581105173</v>
      </c>
    </row>
    <row r="3217" spans="1:4" x14ac:dyDescent="0.25">
      <c r="A3217" s="8" t="s">
        <v>756</v>
      </c>
      <c r="B3217" s="9" t="s">
        <v>861</v>
      </c>
      <c r="C3217" s="10">
        <v>21.01655505952381</v>
      </c>
      <c r="D3217" s="10">
        <v>3.7352941176470584</v>
      </c>
    </row>
    <row r="3218" spans="1:4" x14ac:dyDescent="0.25">
      <c r="A3218" s="8" t="s">
        <v>756</v>
      </c>
      <c r="B3218" s="9" t="s">
        <v>862</v>
      </c>
      <c r="C3218" s="10">
        <v>22.703062996031747</v>
      </c>
      <c r="D3218" s="10">
        <v>3.9928698752228167</v>
      </c>
    </row>
    <row r="3219" spans="1:4" x14ac:dyDescent="0.25">
      <c r="A3219" s="8" t="s">
        <v>756</v>
      </c>
      <c r="B3219" s="9" t="s">
        <v>862</v>
      </c>
      <c r="C3219" s="10">
        <v>22.868406911375661</v>
      </c>
      <c r="D3219" s="10">
        <v>3.8966131907308377</v>
      </c>
    </row>
    <row r="3220" spans="1:4" x14ac:dyDescent="0.25">
      <c r="A3220" s="8" t="s">
        <v>756</v>
      </c>
      <c r="B3220" s="9" t="s">
        <v>862</v>
      </c>
      <c r="C3220" s="10">
        <v>22.434379133597886</v>
      </c>
      <c r="D3220" s="10">
        <v>4.0267379679144382</v>
      </c>
    </row>
    <row r="3221" spans="1:4" x14ac:dyDescent="0.25">
      <c r="A3221" s="8" t="s">
        <v>756</v>
      </c>
      <c r="B3221" s="9" t="s">
        <v>863</v>
      </c>
      <c r="C3221" s="10">
        <v>22.661727017195769</v>
      </c>
      <c r="D3221" s="10">
        <v>3.9331550802139037</v>
      </c>
    </row>
    <row r="3222" spans="1:4" x14ac:dyDescent="0.25">
      <c r="A3222" s="8" t="s">
        <v>756</v>
      </c>
      <c r="B3222" s="9" t="s">
        <v>863</v>
      </c>
      <c r="C3222" s="10">
        <v>22.95107886904762</v>
      </c>
      <c r="D3222" s="10">
        <v>3.844028520499108</v>
      </c>
    </row>
    <row r="3223" spans="1:4" x14ac:dyDescent="0.25">
      <c r="A3223" s="8" t="s">
        <v>756</v>
      </c>
      <c r="B3223" s="9" t="s">
        <v>863</v>
      </c>
      <c r="C3223" s="10">
        <v>23.405774636243386</v>
      </c>
      <c r="D3223" s="10">
        <v>3.8787878787878789</v>
      </c>
    </row>
    <row r="3224" spans="1:4" x14ac:dyDescent="0.25">
      <c r="A3224" s="8" t="s">
        <v>756</v>
      </c>
      <c r="B3224" s="9" t="s">
        <v>200</v>
      </c>
      <c r="C3224" s="10">
        <v>0.44363839285714285</v>
      </c>
      <c r="D3224" s="10">
        <v>0.48422459893048125</v>
      </c>
    </row>
    <row r="3225" spans="1:4" x14ac:dyDescent="0.25">
      <c r="A3225" s="8" t="s">
        <v>756</v>
      </c>
      <c r="B3225" s="9" t="s">
        <v>200</v>
      </c>
      <c r="C3225" s="10">
        <v>0.44363839285714285</v>
      </c>
      <c r="D3225" s="10">
        <v>0.48422459893048125</v>
      </c>
    </row>
    <row r="3226" spans="1:4" x14ac:dyDescent="0.25">
      <c r="A3226" s="8" t="s">
        <v>756</v>
      </c>
      <c r="B3226" s="9" t="s">
        <v>200</v>
      </c>
      <c r="C3226" s="10">
        <v>0.44363839285714285</v>
      </c>
      <c r="D3226" s="10">
        <v>0.48422459893048125</v>
      </c>
    </row>
    <row r="3227" spans="1:4" x14ac:dyDescent="0.25">
      <c r="A3227" s="8" t="s">
        <v>756</v>
      </c>
      <c r="B3227" s="9" t="s">
        <v>1</v>
      </c>
      <c r="C3227" s="10">
        <v>0.64360119047619047</v>
      </c>
      <c r="D3227" s="10">
        <v>0.48422459893048125</v>
      </c>
    </row>
    <row r="3228" spans="1:4" x14ac:dyDescent="0.25">
      <c r="A3228" s="8" t="s">
        <v>756</v>
      </c>
      <c r="B3228" s="9" t="s">
        <v>1</v>
      </c>
      <c r="C3228" s="10">
        <v>0.60286458333333337</v>
      </c>
      <c r="D3228" s="10">
        <v>0.48422459893048125</v>
      </c>
    </row>
    <row r="3229" spans="1:4" x14ac:dyDescent="0.25">
      <c r="A3229" s="8" t="s">
        <v>756</v>
      </c>
      <c r="B3229" s="9" t="s">
        <v>1</v>
      </c>
      <c r="C3229" s="10">
        <v>0.62522734788359791</v>
      </c>
      <c r="D3229" s="10">
        <v>0.48422459893048125</v>
      </c>
    </row>
    <row r="3230" spans="1:4" x14ac:dyDescent="0.25">
      <c r="A3230" s="8" t="s">
        <v>757</v>
      </c>
      <c r="B3230" s="9" t="s">
        <v>200</v>
      </c>
      <c r="C3230" s="10">
        <v>6.1376694775132279</v>
      </c>
      <c r="D3230" s="10">
        <v>5.998880744849445</v>
      </c>
    </row>
    <row r="3231" spans="1:4" x14ac:dyDescent="0.25">
      <c r="A3231" s="8" t="s">
        <v>757</v>
      </c>
      <c r="B3231" s="9" t="s">
        <v>200</v>
      </c>
      <c r="C3231" s="10">
        <v>6.2058738425925926</v>
      </c>
      <c r="D3231" s="10">
        <v>5.9394512678288427</v>
      </c>
    </row>
    <row r="3232" spans="1:4" x14ac:dyDescent="0.25">
      <c r="A3232" s="8" t="s">
        <v>757</v>
      </c>
      <c r="B3232" s="9" t="s">
        <v>200</v>
      </c>
      <c r="C3232" s="10">
        <v>6.3340153769841265</v>
      </c>
      <c r="D3232" s="10">
        <v>6.0323098256735337</v>
      </c>
    </row>
    <row r="3233" spans="1:4" x14ac:dyDescent="0.25">
      <c r="A3233" s="8" t="s">
        <v>757</v>
      </c>
      <c r="B3233" s="9" t="s">
        <v>1</v>
      </c>
      <c r="C3233" s="10">
        <v>0.62776951058201058</v>
      </c>
      <c r="D3233" s="10">
        <v>0.72278129952456405</v>
      </c>
    </row>
    <row r="3234" spans="1:4" x14ac:dyDescent="0.25">
      <c r="A3234" s="8" t="s">
        <v>757</v>
      </c>
      <c r="B3234" s="9" t="s">
        <v>1</v>
      </c>
      <c r="C3234" s="10">
        <v>0.64333250661375663</v>
      </c>
      <c r="D3234" s="10">
        <v>0.75212460380348645</v>
      </c>
    </row>
    <row r="3235" spans="1:4" x14ac:dyDescent="0.25">
      <c r="A3235" s="8" t="s">
        <v>757</v>
      </c>
      <c r="B3235" s="9" t="s">
        <v>1</v>
      </c>
      <c r="C3235" s="10">
        <v>0.60772156084656093</v>
      </c>
      <c r="D3235" s="10">
        <v>0.7012381141045958</v>
      </c>
    </row>
    <row r="3236" spans="1:4" x14ac:dyDescent="0.25">
      <c r="A3236" s="8" t="s">
        <v>757</v>
      </c>
      <c r="B3236" s="9" t="s">
        <v>673</v>
      </c>
      <c r="C3236" s="10">
        <v>2.6778480489417991</v>
      </c>
      <c r="D3236" s="10">
        <v>0.68241877971473841</v>
      </c>
    </row>
    <row r="3237" spans="1:4" x14ac:dyDescent="0.25">
      <c r="A3237" s="8" t="s">
        <v>757</v>
      </c>
      <c r="B3237" s="9" t="s">
        <v>673</v>
      </c>
      <c r="C3237" s="10">
        <v>2.6985160383597884</v>
      </c>
      <c r="D3237" s="10">
        <v>0.69021889857369245</v>
      </c>
    </row>
    <row r="3238" spans="1:4" x14ac:dyDescent="0.25">
      <c r="A3238" s="8" t="s">
        <v>757</v>
      </c>
      <c r="B3238" s="9" t="s">
        <v>673</v>
      </c>
      <c r="C3238" s="10">
        <v>2.7233176256613754</v>
      </c>
      <c r="D3238" s="10">
        <v>0.68737123613312201</v>
      </c>
    </row>
    <row r="3239" spans="1:4" x14ac:dyDescent="0.25">
      <c r="A3239" s="8" t="s">
        <v>757</v>
      </c>
      <c r="B3239" s="9" t="s">
        <v>674</v>
      </c>
      <c r="C3239" s="10">
        <v>3.0188698743386246</v>
      </c>
      <c r="D3239" s="10">
        <v>0.49088252773375596</v>
      </c>
    </row>
    <row r="3240" spans="1:4" x14ac:dyDescent="0.25">
      <c r="A3240" s="8" t="s">
        <v>757</v>
      </c>
      <c r="B3240" s="9" t="s">
        <v>674</v>
      </c>
      <c r="C3240" s="10">
        <v>2.960999503968254</v>
      </c>
      <c r="D3240" s="10">
        <v>0.48506339144215527</v>
      </c>
    </row>
    <row r="3241" spans="1:4" x14ac:dyDescent="0.25">
      <c r="A3241" s="8" t="s">
        <v>757</v>
      </c>
      <c r="B3241" s="9" t="s">
        <v>674</v>
      </c>
      <c r="C3241" s="10">
        <v>2.9775338955026456</v>
      </c>
      <c r="D3241" s="10">
        <v>0.49484449286846277</v>
      </c>
    </row>
    <row r="3242" spans="1:4" x14ac:dyDescent="0.25">
      <c r="A3242" s="8" t="s">
        <v>757</v>
      </c>
      <c r="B3242" s="9" t="s">
        <v>675</v>
      </c>
      <c r="C3242" s="10">
        <v>2.8018559854497354</v>
      </c>
      <c r="D3242" s="10">
        <v>0.48791105388272588</v>
      </c>
    </row>
    <row r="3243" spans="1:4" x14ac:dyDescent="0.25">
      <c r="A3243" s="8" t="s">
        <v>757</v>
      </c>
      <c r="B3243" s="9" t="s">
        <v>675</v>
      </c>
      <c r="C3243" s="10">
        <v>2.923797123015873</v>
      </c>
      <c r="D3243" s="10">
        <v>0.47751089540412039</v>
      </c>
    </row>
    <row r="3244" spans="1:4" x14ac:dyDescent="0.25">
      <c r="A3244" s="8" t="s">
        <v>757</v>
      </c>
      <c r="B3244" s="9" t="s">
        <v>675</v>
      </c>
      <c r="C3244" s="10">
        <v>2.8679935515873014</v>
      </c>
      <c r="D3244" s="10">
        <v>0.4718155705229794</v>
      </c>
    </row>
    <row r="3245" spans="1:4" x14ac:dyDescent="0.25">
      <c r="A3245" s="8" t="s">
        <v>757</v>
      </c>
      <c r="B3245" s="9" t="s">
        <v>676</v>
      </c>
      <c r="C3245" s="10">
        <v>2.8824611441798944</v>
      </c>
      <c r="D3245" s="10">
        <v>0.47466323296354995</v>
      </c>
    </row>
    <row r="3246" spans="1:4" x14ac:dyDescent="0.25">
      <c r="A3246" s="8" t="s">
        <v>757</v>
      </c>
      <c r="B3246" s="9" t="s">
        <v>676</v>
      </c>
      <c r="C3246" s="10">
        <v>2.9051959325396823</v>
      </c>
      <c r="D3246" s="10">
        <v>0.49942551505546751</v>
      </c>
    </row>
    <row r="3247" spans="1:4" x14ac:dyDescent="0.25">
      <c r="A3247" s="8" t="s">
        <v>757</v>
      </c>
      <c r="B3247" s="9" t="s">
        <v>676</v>
      </c>
      <c r="C3247" s="10">
        <v>2.9361979166666665</v>
      </c>
      <c r="D3247" s="10">
        <v>0.51514956418383517</v>
      </c>
    </row>
    <row r="3248" spans="1:4" x14ac:dyDescent="0.25">
      <c r="A3248" s="8" t="s">
        <v>757</v>
      </c>
      <c r="B3248" s="9" t="s">
        <v>677</v>
      </c>
      <c r="C3248" s="10">
        <v>4.5648354828042326</v>
      </c>
      <c r="D3248" s="10">
        <v>2.1817749603803489</v>
      </c>
    </row>
    <row r="3249" spans="1:4" x14ac:dyDescent="0.25">
      <c r="A3249" s="8" t="s">
        <v>757</v>
      </c>
      <c r="B3249" s="9" t="s">
        <v>677</v>
      </c>
      <c r="C3249" s="10">
        <v>4.5276331018518521</v>
      </c>
      <c r="D3249" s="10">
        <v>2.1916798732171157</v>
      </c>
    </row>
    <row r="3250" spans="1:4" x14ac:dyDescent="0.25">
      <c r="A3250" s="8" t="s">
        <v>757</v>
      </c>
      <c r="B3250" s="9" t="s">
        <v>677</v>
      </c>
      <c r="C3250" s="10">
        <v>4.6144386574074074</v>
      </c>
      <c r="D3250" s="10">
        <v>2.2535855784469097</v>
      </c>
    </row>
    <row r="3251" spans="1:4" x14ac:dyDescent="0.25">
      <c r="A3251" s="8" t="s">
        <v>757</v>
      </c>
      <c r="B3251" s="9" t="s">
        <v>678</v>
      </c>
      <c r="C3251" s="10">
        <v>4.781849371693121</v>
      </c>
      <c r="D3251" s="10">
        <v>2.6733062599049129</v>
      </c>
    </row>
    <row r="3252" spans="1:4" x14ac:dyDescent="0.25">
      <c r="A3252" s="8" t="s">
        <v>757</v>
      </c>
      <c r="B3252" s="9" t="s">
        <v>678</v>
      </c>
      <c r="C3252" s="10">
        <v>4.7797825727513228</v>
      </c>
      <c r="D3252" s="10">
        <v>2.5878763866877974</v>
      </c>
    </row>
    <row r="3253" spans="1:4" x14ac:dyDescent="0.25">
      <c r="A3253" s="8" t="s">
        <v>757</v>
      </c>
      <c r="B3253" s="9" t="s">
        <v>678</v>
      </c>
      <c r="C3253" s="10">
        <v>4.86245453042328</v>
      </c>
      <c r="D3253" s="10">
        <v>2.6819730586370838</v>
      </c>
    </row>
    <row r="3254" spans="1:4" x14ac:dyDescent="0.25">
      <c r="A3254" s="8" t="s">
        <v>757</v>
      </c>
      <c r="B3254" s="9" t="s">
        <v>679</v>
      </c>
      <c r="C3254" s="10">
        <v>4.9182581018518512</v>
      </c>
      <c r="D3254" s="10">
        <v>2.3575871632329632</v>
      </c>
    </row>
    <row r="3255" spans="1:4" x14ac:dyDescent="0.25">
      <c r="A3255" s="8" t="s">
        <v>757</v>
      </c>
      <c r="B3255" s="9" t="s">
        <v>679</v>
      </c>
      <c r="C3255" s="10">
        <v>4.8562541335978837</v>
      </c>
      <c r="D3255" s="10">
        <v>2.3365392234548339</v>
      </c>
    </row>
    <row r="3256" spans="1:4" x14ac:dyDescent="0.25">
      <c r="A3256" s="8" t="s">
        <v>757</v>
      </c>
      <c r="B3256" s="9" t="s">
        <v>679</v>
      </c>
      <c r="C3256" s="10">
        <v>4.9926628637566139</v>
      </c>
      <c r="D3256" s="10">
        <v>2.3315867670364505</v>
      </c>
    </row>
    <row r="3257" spans="1:4" x14ac:dyDescent="0.25">
      <c r="A3257" s="8" t="s">
        <v>757</v>
      </c>
      <c r="B3257" s="9" t="s">
        <v>680</v>
      </c>
      <c r="C3257" s="10">
        <v>3.0250702711640209</v>
      </c>
      <c r="D3257" s="10">
        <v>0.55167393026941358</v>
      </c>
    </row>
    <row r="3258" spans="1:4" x14ac:dyDescent="0.25">
      <c r="A3258" s="8" t="s">
        <v>757</v>
      </c>
      <c r="B3258" s="9" t="s">
        <v>680</v>
      </c>
      <c r="C3258" s="10">
        <v>3.0726066468253967</v>
      </c>
      <c r="D3258" s="10">
        <v>0.58089342313787629</v>
      </c>
    </row>
    <row r="3259" spans="1:4" x14ac:dyDescent="0.25">
      <c r="A3259" s="8" t="s">
        <v>757</v>
      </c>
      <c r="B3259" s="9" t="s">
        <v>680</v>
      </c>
      <c r="C3259" s="10">
        <v>3.1222098214285716</v>
      </c>
      <c r="D3259" s="10">
        <v>0.56071216323296347</v>
      </c>
    </row>
    <row r="3260" spans="1:4" x14ac:dyDescent="0.25">
      <c r="A3260" s="8" t="s">
        <v>757</v>
      </c>
      <c r="B3260" s="9" t="s">
        <v>681</v>
      </c>
      <c r="C3260" s="10">
        <v>3.1924809854497354</v>
      </c>
      <c r="D3260" s="10">
        <v>0.57395998415213934</v>
      </c>
    </row>
    <row r="3261" spans="1:4" x14ac:dyDescent="0.25">
      <c r="A3261" s="8" t="s">
        <v>757</v>
      </c>
      <c r="B3261" s="9" t="s">
        <v>681</v>
      </c>
      <c r="C3261" s="10">
        <v>3.1180762235449735</v>
      </c>
      <c r="D3261" s="10">
        <v>0.56058835182250388</v>
      </c>
    </row>
    <row r="3262" spans="1:4" x14ac:dyDescent="0.25">
      <c r="A3262" s="8" t="s">
        <v>757</v>
      </c>
      <c r="B3262" s="9" t="s">
        <v>681</v>
      </c>
      <c r="C3262" s="10">
        <v>3.1036086309523805</v>
      </c>
      <c r="D3262" s="10">
        <v>0.55613114104595873</v>
      </c>
    </row>
    <row r="3263" spans="1:4" x14ac:dyDescent="0.25">
      <c r="A3263" s="8" t="s">
        <v>757</v>
      </c>
      <c r="B3263" s="9" t="s">
        <v>682</v>
      </c>
      <c r="C3263" s="10">
        <v>2.9589327050264549</v>
      </c>
      <c r="D3263" s="10">
        <v>0.54870245641838344</v>
      </c>
    </row>
    <row r="3264" spans="1:4" x14ac:dyDescent="0.25">
      <c r="A3264" s="8" t="s">
        <v>757</v>
      </c>
      <c r="B3264" s="9" t="s">
        <v>682</v>
      </c>
      <c r="C3264" s="10">
        <v>2.9734002976190474</v>
      </c>
      <c r="D3264" s="10">
        <v>0.53545463549920747</v>
      </c>
    </row>
    <row r="3265" spans="1:4" x14ac:dyDescent="0.25">
      <c r="A3265" s="8" t="s">
        <v>757</v>
      </c>
      <c r="B3265" s="9" t="s">
        <v>682</v>
      </c>
      <c r="C3265" s="10">
        <v>3.0064690806878307</v>
      </c>
      <c r="D3265" s="10">
        <v>0.51750198098256728</v>
      </c>
    </row>
    <row r="3266" spans="1:4" x14ac:dyDescent="0.25">
      <c r="A3266" s="8" t="s">
        <v>757</v>
      </c>
      <c r="B3266" s="9" t="s">
        <v>683</v>
      </c>
      <c r="C3266" s="10">
        <v>2.6179108796296293</v>
      </c>
      <c r="D3266" s="10">
        <v>0.21007824881141043</v>
      </c>
    </row>
    <row r="3267" spans="1:4" x14ac:dyDescent="0.25">
      <c r="A3267" s="8" t="s">
        <v>757</v>
      </c>
      <c r="B3267" s="9" t="s">
        <v>683</v>
      </c>
      <c r="C3267" s="10">
        <v>2.6427124669312168</v>
      </c>
      <c r="D3267" s="10">
        <v>0.22382131537242472</v>
      </c>
    </row>
    <row r="3268" spans="1:4" x14ac:dyDescent="0.25">
      <c r="A3268" s="8" t="s">
        <v>757</v>
      </c>
      <c r="B3268" s="9" t="s">
        <v>683</v>
      </c>
      <c r="C3268" s="10">
        <v>2.6551132605820102</v>
      </c>
      <c r="D3268" s="10">
        <v>0.21849742472266243</v>
      </c>
    </row>
    <row r="3269" spans="1:4" x14ac:dyDescent="0.25">
      <c r="A3269" s="8" t="s">
        <v>757</v>
      </c>
      <c r="B3269" s="9" t="s">
        <v>684</v>
      </c>
      <c r="C3269" s="10">
        <v>2.7315848214285712</v>
      </c>
      <c r="D3269" s="10">
        <v>0.21144017432646592</v>
      </c>
    </row>
    <row r="3270" spans="1:4" x14ac:dyDescent="0.25">
      <c r="A3270" s="8" t="s">
        <v>757</v>
      </c>
      <c r="B3270" s="9" t="s">
        <v>684</v>
      </c>
      <c r="C3270" s="10">
        <v>2.6778480489417991</v>
      </c>
      <c r="D3270" s="10">
        <v>0.21849742472266243</v>
      </c>
    </row>
    <row r="3271" spans="1:4" x14ac:dyDescent="0.25">
      <c r="A3271" s="8" t="s">
        <v>757</v>
      </c>
      <c r="B3271" s="9" t="s">
        <v>684</v>
      </c>
      <c r="C3271" s="10">
        <v>2.63651207010582</v>
      </c>
      <c r="D3271" s="10">
        <v>0.23385003961965134</v>
      </c>
    </row>
    <row r="3272" spans="1:4" x14ac:dyDescent="0.25">
      <c r="A3272" s="8" t="s">
        <v>757</v>
      </c>
      <c r="B3272" s="9" t="s">
        <v>685</v>
      </c>
      <c r="C3272" s="10">
        <v>3.1883473875661372</v>
      </c>
      <c r="D3272" s="10">
        <v>0.23112618858954043</v>
      </c>
    </row>
    <row r="3273" spans="1:4" x14ac:dyDescent="0.25">
      <c r="A3273" s="8" t="s">
        <v>757</v>
      </c>
      <c r="B3273" s="9" t="s">
        <v>685</v>
      </c>
      <c r="C3273" s="10">
        <v>3.2276165674603177</v>
      </c>
      <c r="D3273" s="10">
        <v>0.23075475435816165</v>
      </c>
    </row>
    <row r="3274" spans="1:4" x14ac:dyDescent="0.25">
      <c r="A3274" s="8" t="s">
        <v>757</v>
      </c>
      <c r="B3274" s="9" t="s">
        <v>685</v>
      </c>
      <c r="C3274" s="10">
        <v>3.2131489748677247</v>
      </c>
      <c r="D3274" s="10">
        <v>0.23385003961965134</v>
      </c>
    </row>
    <row r="3275" spans="1:4" x14ac:dyDescent="0.25">
      <c r="A3275" s="8" t="s">
        <v>757</v>
      </c>
      <c r="B3275" s="9" t="s">
        <v>686</v>
      </c>
      <c r="C3275" s="10">
        <v>3.1263434193121693</v>
      </c>
      <c r="D3275" s="10">
        <v>0.34243264659271</v>
      </c>
    </row>
    <row r="3276" spans="1:4" x14ac:dyDescent="0.25">
      <c r="A3276" s="8" t="s">
        <v>757</v>
      </c>
      <c r="B3276" s="9" t="s">
        <v>686</v>
      </c>
      <c r="C3276" s="10">
        <v>3.0829406415343912</v>
      </c>
      <c r="D3276" s="10">
        <v>0.33562301901743263</v>
      </c>
    </row>
    <row r="3277" spans="1:4" x14ac:dyDescent="0.25">
      <c r="A3277" s="8" t="s">
        <v>757</v>
      </c>
      <c r="B3277" s="9" t="s">
        <v>686</v>
      </c>
      <c r="C3277" s="10">
        <v>3.1635458002645502</v>
      </c>
      <c r="D3277" s="10">
        <v>0.32670859746434228</v>
      </c>
    </row>
    <row r="3278" spans="1:4" x14ac:dyDescent="0.25">
      <c r="A3278" s="8" t="s">
        <v>757</v>
      </c>
      <c r="B3278" s="9" t="s">
        <v>687</v>
      </c>
      <c r="C3278" s="10">
        <v>3.2854869378306879</v>
      </c>
      <c r="D3278" s="10">
        <v>0.37895701267828841</v>
      </c>
    </row>
    <row r="3279" spans="1:4" x14ac:dyDescent="0.25">
      <c r="A3279" s="8" t="s">
        <v>757</v>
      </c>
      <c r="B3279" s="9" t="s">
        <v>687</v>
      </c>
      <c r="C3279" s="10">
        <v>3.2069485780423279</v>
      </c>
      <c r="D3279" s="10">
        <v>0.38007131537242472</v>
      </c>
    </row>
    <row r="3280" spans="1:4" x14ac:dyDescent="0.25">
      <c r="A3280" s="8" t="s">
        <v>757</v>
      </c>
      <c r="B3280" s="9" t="s">
        <v>687</v>
      </c>
      <c r="C3280" s="10">
        <v>3.314422123015873</v>
      </c>
      <c r="D3280" s="10">
        <v>0.39047147385103009</v>
      </c>
    </row>
    <row r="3281" spans="1:4" x14ac:dyDescent="0.25">
      <c r="A3281" s="8" t="s">
        <v>757</v>
      </c>
      <c r="B3281" s="9" t="s">
        <v>688</v>
      </c>
      <c r="C3281" s="10">
        <v>3.4404968584656084</v>
      </c>
      <c r="D3281" s="10">
        <v>0.3257181061806656</v>
      </c>
    </row>
    <row r="3282" spans="1:4" x14ac:dyDescent="0.25">
      <c r="A3282" s="8" t="s">
        <v>757</v>
      </c>
      <c r="B3282" s="9" t="s">
        <v>688</v>
      </c>
      <c r="C3282" s="10">
        <v>3.4921668320105819</v>
      </c>
      <c r="D3282" s="10">
        <v>0.33005150554675117</v>
      </c>
    </row>
    <row r="3283" spans="1:4" x14ac:dyDescent="0.25">
      <c r="A3283" s="8" t="s">
        <v>757</v>
      </c>
      <c r="B3283" s="9" t="s">
        <v>688</v>
      </c>
      <c r="C3283" s="10">
        <v>3.4590980489417986</v>
      </c>
      <c r="D3283" s="10">
        <v>0.33079437400950867</v>
      </c>
    </row>
    <row r="3284" spans="1:4" x14ac:dyDescent="0.25">
      <c r="A3284" s="8" t="s">
        <v>757</v>
      </c>
      <c r="B3284" s="9" t="s">
        <v>689</v>
      </c>
      <c r="C3284" s="10">
        <v>3.0643394510582009</v>
      </c>
      <c r="D3284" s="10">
        <v>1.2853803486529318</v>
      </c>
    </row>
    <row r="3285" spans="1:4" x14ac:dyDescent="0.25">
      <c r="A3285" s="8" t="s">
        <v>757</v>
      </c>
      <c r="B3285" s="9" t="s">
        <v>689</v>
      </c>
      <c r="C3285" s="10">
        <v>3.1676793981481479</v>
      </c>
      <c r="D3285" s="10">
        <v>1.2742373217115688</v>
      </c>
    </row>
    <row r="3286" spans="1:4" x14ac:dyDescent="0.25">
      <c r="A3286" s="8" t="s">
        <v>757</v>
      </c>
      <c r="B3286" s="9" t="s">
        <v>689</v>
      </c>
      <c r="C3286" s="10">
        <v>3.1139426256613754</v>
      </c>
      <c r="D3286" s="10">
        <v>1.2457606973058637</v>
      </c>
    </row>
    <row r="3287" spans="1:4" x14ac:dyDescent="0.25">
      <c r="A3287" s="8" t="s">
        <v>757</v>
      </c>
      <c r="B3287" s="9" t="s">
        <v>690</v>
      </c>
      <c r="C3287" s="10">
        <v>3.1966145833333335</v>
      </c>
      <c r="D3287" s="10">
        <v>1.3955725039619651</v>
      </c>
    </row>
    <row r="3288" spans="1:4" x14ac:dyDescent="0.25">
      <c r="A3288" s="8" t="s">
        <v>757</v>
      </c>
      <c r="B3288" s="9" t="s">
        <v>690</v>
      </c>
      <c r="C3288" s="10">
        <v>3.2813533399470898</v>
      </c>
      <c r="D3288" s="10">
        <v>1.4017630744849443</v>
      </c>
    </row>
    <row r="3289" spans="1:4" x14ac:dyDescent="0.25">
      <c r="A3289" s="8" t="s">
        <v>757</v>
      </c>
      <c r="B3289" s="9" t="s">
        <v>690</v>
      </c>
      <c r="C3289" s="10">
        <v>3.2710193452380949</v>
      </c>
      <c r="D3289" s="10">
        <v>1.4030011885895401</v>
      </c>
    </row>
    <row r="3290" spans="1:4" x14ac:dyDescent="0.25">
      <c r="A3290" s="8" t="s">
        <v>757</v>
      </c>
      <c r="B3290" s="9" t="s">
        <v>691</v>
      </c>
      <c r="C3290" s="10">
        <v>3.1408110119047619</v>
      </c>
      <c r="D3290" s="10">
        <v>1.4005249603803485</v>
      </c>
    </row>
    <row r="3291" spans="1:4" x14ac:dyDescent="0.25">
      <c r="A3291" s="8" t="s">
        <v>757</v>
      </c>
      <c r="B3291" s="9" t="s">
        <v>691</v>
      </c>
      <c r="C3291" s="10">
        <v>3.2152157738095237</v>
      </c>
      <c r="D3291" s="10">
        <v>1.3881438193343898</v>
      </c>
    </row>
    <row r="3292" spans="1:4" x14ac:dyDescent="0.25">
      <c r="A3292" s="8" t="s">
        <v>757</v>
      </c>
      <c r="B3292" s="9" t="s">
        <v>691</v>
      </c>
      <c r="C3292" s="10">
        <v>3.1656125992063493</v>
      </c>
      <c r="D3292" s="10">
        <v>1.3930962757527732</v>
      </c>
    </row>
    <row r="3293" spans="1:4" x14ac:dyDescent="0.25">
      <c r="A3293" s="8" t="s">
        <v>757</v>
      </c>
      <c r="B3293" s="9" t="s">
        <v>692</v>
      </c>
      <c r="C3293" s="10">
        <v>2.7460524140211642</v>
      </c>
      <c r="D3293" s="10">
        <v>1.734815768621236</v>
      </c>
    </row>
    <row r="3294" spans="1:4" x14ac:dyDescent="0.25">
      <c r="A3294" s="8" t="s">
        <v>757</v>
      </c>
      <c r="B3294" s="9" t="s">
        <v>692</v>
      </c>
      <c r="C3294" s="10">
        <v>2.8245907738095237</v>
      </c>
      <c r="D3294" s="10">
        <v>1.7471969096671949</v>
      </c>
    </row>
    <row r="3295" spans="1:4" x14ac:dyDescent="0.25">
      <c r="A3295" s="8" t="s">
        <v>757</v>
      </c>
      <c r="B3295" s="9" t="s">
        <v>692</v>
      </c>
      <c r="C3295" s="10">
        <v>2.8287243716931214</v>
      </c>
      <c r="D3295" s="10">
        <v>1.7484350237717907</v>
      </c>
    </row>
    <row r="3296" spans="1:4" x14ac:dyDescent="0.25">
      <c r="A3296" s="8" t="s">
        <v>757</v>
      </c>
      <c r="B3296" s="9" t="s">
        <v>693</v>
      </c>
      <c r="C3296" s="10">
        <v>2.960999503968254</v>
      </c>
      <c r="D3296" s="10">
        <v>1.8660558637083993</v>
      </c>
    </row>
    <row r="3297" spans="1:4" x14ac:dyDescent="0.25">
      <c r="A3297" s="8" t="s">
        <v>757</v>
      </c>
      <c r="B3297" s="9" t="s">
        <v>693</v>
      </c>
      <c r="C3297" s="10">
        <v>2.923797123015873</v>
      </c>
      <c r="D3297" s="10">
        <v>1.931675911251981</v>
      </c>
    </row>
    <row r="3298" spans="1:4" x14ac:dyDescent="0.25">
      <c r="A3298" s="8" t="s">
        <v>757</v>
      </c>
      <c r="B3298" s="9" t="s">
        <v>693</v>
      </c>
      <c r="C3298" s="10">
        <v>2.9568659060846558</v>
      </c>
      <c r="D3298" s="10">
        <v>1.9131041996830427</v>
      </c>
    </row>
    <row r="3299" spans="1:4" x14ac:dyDescent="0.25">
      <c r="A3299" s="8" t="s">
        <v>757</v>
      </c>
      <c r="B3299" s="9" t="s">
        <v>694</v>
      </c>
      <c r="C3299" s="10">
        <v>2.9051959325396823</v>
      </c>
      <c r="D3299" s="10">
        <v>1.8710083201267829</v>
      </c>
    </row>
    <row r="3300" spans="1:4" x14ac:dyDescent="0.25">
      <c r="A3300" s="8" t="s">
        <v>757</v>
      </c>
      <c r="B3300" s="9" t="s">
        <v>694</v>
      </c>
      <c r="C3300" s="10">
        <v>2.9692666997354498</v>
      </c>
      <c r="D3300" s="10">
        <v>1.9254853407290013</v>
      </c>
    </row>
    <row r="3301" spans="1:4" x14ac:dyDescent="0.25">
      <c r="A3301" s="8" t="s">
        <v>757</v>
      </c>
      <c r="B3301" s="9" t="s">
        <v>694</v>
      </c>
      <c r="C3301" s="10">
        <v>2.9589327050264549</v>
      </c>
      <c r="D3301" s="10">
        <v>1.9131041996830427</v>
      </c>
    </row>
    <row r="3302" spans="1:4" x14ac:dyDescent="0.25">
      <c r="A3302" s="8" t="s">
        <v>757</v>
      </c>
      <c r="B3302" s="9" t="s">
        <v>695</v>
      </c>
      <c r="C3302" s="10">
        <v>2.4604208002645498</v>
      </c>
      <c r="D3302" s="10">
        <v>0.217135499207607</v>
      </c>
    </row>
    <row r="3303" spans="1:4" x14ac:dyDescent="0.25">
      <c r="A3303" s="8" t="s">
        <v>757</v>
      </c>
      <c r="B3303" s="9" t="s">
        <v>695</v>
      </c>
      <c r="C3303" s="10">
        <v>2.5269717261904763</v>
      </c>
      <c r="D3303" s="10">
        <v>0.22765946909667195</v>
      </c>
    </row>
    <row r="3304" spans="1:4" x14ac:dyDescent="0.25">
      <c r="A3304" s="8" t="s">
        <v>757</v>
      </c>
      <c r="B3304" s="9" t="s">
        <v>695</v>
      </c>
      <c r="C3304" s="10">
        <v>2.4877025462962963</v>
      </c>
      <c r="D3304" s="10">
        <v>0.23508815372424724</v>
      </c>
    </row>
    <row r="3305" spans="1:4" x14ac:dyDescent="0.25">
      <c r="A3305" s="8" t="s">
        <v>757</v>
      </c>
      <c r="B3305" s="9" t="s">
        <v>696</v>
      </c>
      <c r="C3305" s="10">
        <v>2.4796420304232805</v>
      </c>
      <c r="D3305" s="10">
        <v>0.23298335974643419</v>
      </c>
    </row>
    <row r="3306" spans="1:4" x14ac:dyDescent="0.25">
      <c r="A3306" s="8" t="s">
        <v>757</v>
      </c>
      <c r="B3306" s="9" t="s">
        <v>696</v>
      </c>
      <c r="C3306" s="10">
        <v>2.44119957010582</v>
      </c>
      <c r="D3306" s="10">
        <v>0.21218304278922345</v>
      </c>
    </row>
    <row r="3307" spans="1:4" x14ac:dyDescent="0.25">
      <c r="A3307" s="8" t="s">
        <v>757</v>
      </c>
      <c r="B3307" s="9" t="s">
        <v>696</v>
      </c>
      <c r="C3307" s="10">
        <v>2.4577339616402112</v>
      </c>
      <c r="D3307" s="10">
        <v>0.22344988114104594</v>
      </c>
    </row>
    <row r="3308" spans="1:4" x14ac:dyDescent="0.25">
      <c r="A3308" s="8" t="s">
        <v>757</v>
      </c>
      <c r="B3308" s="9" t="s">
        <v>697</v>
      </c>
      <c r="C3308" s="10">
        <v>2.5931092923280423</v>
      </c>
      <c r="D3308" s="10">
        <v>0.27086965134706814</v>
      </c>
    </row>
    <row r="3309" spans="1:4" x14ac:dyDescent="0.25">
      <c r="A3309" s="8" t="s">
        <v>757</v>
      </c>
      <c r="B3309" s="9" t="s">
        <v>697</v>
      </c>
      <c r="C3309" s="10">
        <v>2.5207713293650795</v>
      </c>
      <c r="D3309" s="10">
        <v>0.26814580031695723</v>
      </c>
    </row>
    <row r="3310" spans="1:4" x14ac:dyDescent="0.25">
      <c r="A3310" s="8" t="s">
        <v>757</v>
      </c>
      <c r="B3310" s="9" t="s">
        <v>697</v>
      </c>
      <c r="C3310" s="10">
        <v>2.5435061177248675</v>
      </c>
      <c r="D3310" s="10">
        <v>0.25923137876386687</v>
      </c>
    </row>
    <row r="3311" spans="1:4" x14ac:dyDescent="0.25">
      <c r="A3311" s="8" t="s">
        <v>757</v>
      </c>
      <c r="B3311" s="9" t="s">
        <v>698</v>
      </c>
      <c r="C3311" s="10">
        <v>13.094514715608467</v>
      </c>
      <c r="D3311" s="10">
        <v>4.8276248019017434</v>
      </c>
    </row>
    <row r="3312" spans="1:4" x14ac:dyDescent="0.25">
      <c r="A3312" s="8" t="s">
        <v>757</v>
      </c>
      <c r="B3312" s="9" t="s">
        <v>698</v>
      </c>
      <c r="C3312" s="10">
        <v>12.982907572751323</v>
      </c>
      <c r="D3312" s="10">
        <v>4.8511489698890644</v>
      </c>
    </row>
    <row r="3313" spans="1:4" x14ac:dyDescent="0.25">
      <c r="A3313" s="8" t="s">
        <v>757</v>
      </c>
      <c r="B3313" s="9" t="s">
        <v>698</v>
      </c>
      <c r="C3313" s="10">
        <v>12.898168816137566</v>
      </c>
      <c r="D3313" s="10">
        <v>4.7013371632329628</v>
      </c>
    </row>
    <row r="3314" spans="1:4" x14ac:dyDescent="0.25">
      <c r="A3314" s="8" t="s">
        <v>757</v>
      </c>
      <c r="B3314" s="9" t="s">
        <v>699</v>
      </c>
      <c r="C3314" s="10">
        <v>13.39833416005291</v>
      </c>
      <c r="D3314" s="10">
        <v>5.0331517432646589</v>
      </c>
    </row>
    <row r="3315" spans="1:4" x14ac:dyDescent="0.25">
      <c r="A3315" s="8" t="s">
        <v>757</v>
      </c>
      <c r="B3315" s="9" t="s">
        <v>699</v>
      </c>
      <c r="C3315" s="10">
        <v>13.154451884920636</v>
      </c>
      <c r="D3315" s="10">
        <v>5.1210578446909665</v>
      </c>
    </row>
    <row r="3316" spans="1:4" x14ac:dyDescent="0.25">
      <c r="A3316" s="8" t="s">
        <v>757</v>
      </c>
      <c r="B3316" s="9" t="s">
        <v>699</v>
      </c>
      <c r="C3316" s="10">
        <v>13.586412863756616</v>
      </c>
      <c r="D3316" s="10">
        <v>4.9217214738510293</v>
      </c>
    </row>
    <row r="3317" spans="1:4" x14ac:dyDescent="0.25">
      <c r="A3317" s="8" t="s">
        <v>757</v>
      </c>
      <c r="B3317" s="9" t="s">
        <v>700</v>
      </c>
      <c r="C3317" s="10">
        <v>13.842695932539682</v>
      </c>
      <c r="D3317" s="10">
        <v>4.9922939778129951</v>
      </c>
    </row>
    <row r="3318" spans="1:4" x14ac:dyDescent="0.25">
      <c r="A3318" s="8" t="s">
        <v>757</v>
      </c>
      <c r="B3318" s="9" t="s">
        <v>700</v>
      </c>
      <c r="C3318" s="10">
        <v>14.022507440476192</v>
      </c>
      <c r="D3318" s="10">
        <v>5.0603902535657674</v>
      </c>
    </row>
    <row r="3319" spans="1:4" x14ac:dyDescent="0.25">
      <c r="A3319" s="8" t="s">
        <v>757</v>
      </c>
      <c r="B3319" s="9" t="s">
        <v>700</v>
      </c>
      <c r="C3319" s="10">
        <v>13.995639054232804</v>
      </c>
      <c r="D3319" s="10">
        <v>4.9501980982567355</v>
      </c>
    </row>
    <row r="3320" spans="1:4" x14ac:dyDescent="0.25">
      <c r="A3320" s="8" t="s">
        <v>757</v>
      </c>
      <c r="B3320" s="9" t="s">
        <v>701</v>
      </c>
      <c r="C3320" s="10">
        <v>2.6695808531746028</v>
      </c>
      <c r="D3320" s="10">
        <v>0.92843205229793968</v>
      </c>
    </row>
    <row r="3321" spans="1:4" x14ac:dyDescent="0.25">
      <c r="A3321" s="8" t="s">
        <v>757</v>
      </c>
      <c r="B3321" s="9" t="s">
        <v>701</v>
      </c>
      <c r="C3321" s="10">
        <v>2.7129836309523809</v>
      </c>
      <c r="D3321" s="10">
        <v>0.92484152139461162</v>
      </c>
    </row>
    <row r="3322" spans="1:4" x14ac:dyDescent="0.25">
      <c r="A3322" s="8" t="s">
        <v>757</v>
      </c>
      <c r="B3322" s="9" t="s">
        <v>701</v>
      </c>
      <c r="C3322" s="10">
        <v>2.6220444775132274</v>
      </c>
      <c r="D3322" s="10">
        <v>0.92484152139461162</v>
      </c>
    </row>
    <row r="3323" spans="1:4" x14ac:dyDescent="0.25">
      <c r="A3323" s="8" t="s">
        <v>757</v>
      </c>
      <c r="B3323" s="9" t="s">
        <v>702</v>
      </c>
      <c r="C3323" s="10">
        <v>2.6117104828042326</v>
      </c>
      <c r="D3323" s="10">
        <v>0.92570820126782871</v>
      </c>
    </row>
    <row r="3324" spans="1:4" x14ac:dyDescent="0.25">
      <c r="A3324" s="8" t="s">
        <v>757</v>
      </c>
      <c r="B3324" s="9" t="s">
        <v>702</v>
      </c>
      <c r="C3324" s="10">
        <v>2.5931092923280423</v>
      </c>
      <c r="D3324" s="10">
        <v>0.91468898573692548</v>
      </c>
    </row>
    <row r="3325" spans="1:4" x14ac:dyDescent="0.25">
      <c r="A3325" s="8" t="s">
        <v>757</v>
      </c>
      <c r="B3325" s="9" t="s">
        <v>702</v>
      </c>
      <c r="C3325" s="10">
        <v>2.5476397156084656</v>
      </c>
      <c r="D3325" s="10">
        <v>0.91035558637083991</v>
      </c>
    </row>
    <row r="3326" spans="1:4" x14ac:dyDescent="0.25">
      <c r="A3326" s="8" t="s">
        <v>757</v>
      </c>
      <c r="B3326" s="9" t="s">
        <v>703</v>
      </c>
      <c r="C3326" s="10">
        <v>2.4230117394179893</v>
      </c>
      <c r="D3326" s="10">
        <v>0.95554675118858945</v>
      </c>
    </row>
    <row r="3327" spans="1:4" x14ac:dyDescent="0.25">
      <c r="A3327" s="8" t="s">
        <v>757</v>
      </c>
      <c r="B3327" s="9" t="s">
        <v>703</v>
      </c>
      <c r="C3327" s="10">
        <v>2.4292121362433861</v>
      </c>
      <c r="D3327" s="10">
        <v>0.94081319334389846</v>
      </c>
    </row>
    <row r="3328" spans="1:4" x14ac:dyDescent="0.25">
      <c r="A3328" s="8" t="s">
        <v>757</v>
      </c>
      <c r="B3328" s="9" t="s">
        <v>703</v>
      </c>
      <c r="C3328" s="10">
        <v>2.4068907076719577</v>
      </c>
      <c r="D3328" s="10">
        <v>0.92533676703644996</v>
      </c>
    </row>
    <row r="3329" spans="1:4" x14ac:dyDescent="0.25">
      <c r="A3329" s="8" t="s">
        <v>757</v>
      </c>
      <c r="B3329" s="9" t="s">
        <v>704</v>
      </c>
      <c r="C3329" s="10">
        <v>3.9861317791005293</v>
      </c>
      <c r="D3329" s="10">
        <v>0.57965530903328044</v>
      </c>
    </row>
    <row r="3330" spans="1:4" x14ac:dyDescent="0.25">
      <c r="A3330" s="8" t="s">
        <v>757</v>
      </c>
      <c r="B3330" s="9" t="s">
        <v>704</v>
      </c>
      <c r="C3330" s="10">
        <v>3.9447958002645502</v>
      </c>
      <c r="D3330" s="10">
        <v>0.57358854992076058</v>
      </c>
    </row>
    <row r="3331" spans="1:4" x14ac:dyDescent="0.25">
      <c r="A3331" s="8" t="s">
        <v>757</v>
      </c>
      <c r="B3331" s="9" t="s">
        <v>704</v>
      </c>
      <c r="C3331" s="10">
        <v>3.92619460978836</v>
      </c>
      <c r="D3331" s="10">
        <v>0.58213153724247213</v>
      </c>
    </row>
    <row r="3332" spans="1:4" x14ac:dyDescent="0.25">
      <c r="A3332" s="8" t="s">
        <v>757</v>
      </c>
      <c r="B3332" s="9" t="s">
        <v>705</v>
      </c>
      <c r="C3332" s="10">
        <v>20.481254133597886</v>
      </c>
      <c r="D3332" s="10">
        <v>2.1780606180665609</v>
      </c>
    </row>
    <row r="3333" spans="1:4" x14ac:dyDescent="0.25">
      <c r="A3333" s="8" t="s">
        <v>757</v>
      </c>
      <c r="B3333" s="9" t="s">
        <v>705</v>
      </c>
      <c r="C3333" s="10">
        <v>20.966951884920636</v>
      </c>
      <c r="D3333" s="10">
        <v>2.2498712361331221</v>
      </c>
    </row>
    <row r="3334" spans="1:4" x14ac:dyDescent="0.25">
      <c r="A3334" s="8" t="s">
        <v>757</v>
      </c>
      <c r="B3334" s="9" t="s">
        <v>705</v>
      </c>
      <c r="C3334" s="10">
        <v>20.921482308201057</v>
      </c>
      <c r="D3334" s="10">
        <v>2.2152040412044376</v>
      </c>
    </row>
    <row r="3335" spans="1:4" x14ac:dyDescent="0.25">
      <c r="A3335" s="8" t="s">
        <v>757</v>
      </c>
      <c r="B3335" s="9" t="s">
        <v>706</v>
      </c>
      <c r="C3335" s="10">
        <v>20.444051752645503</v>
      </c>
      <c r="D3335" s="10">
        <v>2.1669175911251979</v>
      </c>
    </row>
    <row r="3336" spans="1:4" x14ac:dyDescent="0.25">
      <c r="A3336" s="8" t="s">
        <v>757</v>
      </c>
      <c r="B3336" s="9" t="s">
        <v>706</v>
      </c>
      <c r="C3336" s="10">
        <v>20.020357969576718</v>
      </c>
      <c r="D3336" s="10">
        <v>2.2003466719492866</v>
      </c>
    </row>
    <row r="3337" spans="1:4" x14ac:dyDescent="0.25">
      <c r="A3337" s="8" t="s">
        <v>757</v>
      </c>
      <c r="B3337" s="9" t="s">
        <v>706</v>
      </c>
      <c r="C3337" s="10">
        <v>20.58666087962963</v>
      </c>
      <c r="D3337" s="10">
        <v>2.1817749603803489</v>
      </c>
    </row>
    <row r="3338" spans="1:4" x14ac:dyDescent="0.25">
      <c r="A3338" s="8" t="s">
        <v>757</v>
      </c>
      <c r="B3338" s="9" t="s">
        <v>707</v>
      </c>
      <c r="C3338" s="10">
        <v>20.466786541005291</v>
      </c>
      <c r="D3338" s="10">
        <v>2.1087262282091919</v>
      </c>
    </row>
    <row r="3339" spans="1:4" x14ac:dyDescent="0.25">
      <c r="A3339" s="8" t="s">
        <v>757</v>
      </c>
      <c r="B3339" s="9" t="s">
        <v>707</v>
      </c>
      <c r="C3339" s="10">
        <v>20.925615906084655</v>
      </c>
      <c r="D3339" s="10">
        <v>2.0728209191759115</v>
      </c>
    </row>
    <row r="3340" spans="1:4" x14ac:dyDescent="0.25">
      <c r="A3340" s="8" t="s">
        <v>757</v>
      </c>
      <c r="B3340" s="9" t="s">
        <v>707</v>
      </c>
      <c r="C3340" s="10">
        <v>20.795407572751323</v>
      </c>
      <c r="D3340" s="10">
        <v>2.1334885103011092</v>
      </c>
    </row>
    <row r="3341" spans="1:4" x14ac:dyDescent="0.25">
      <c r="A3341" s="8" t="s">
        <v>757</v>
      </c>
      <c r="B3341" s="9" t="s">
        <v>708</v>
      </c>
      <c r="C3341" s="10">
        <v>39.216786541005291</v>
      </c>
      <c r="D3341" s="10">
        <v>11.064005546751188</v>
      </c>
    </row>
    <row r="3342" spans="1:4" x14ac:dyDescent="0.25">
      <c r="A3342" s="8" t="s">
        <v>757</v>
      </c>
      <c r="B3342" s="9" t="s">
        <v>708</v>
      </c>
      <c r="C3342" s="10">
        <v>38.348730985449734</v>
      </c>
      <c r="D3342" s="10">
        <v>11.307914025356576</v>
      </c>
    </row>
    <row r="3343" spans="1:4" x14ac:dyDescent="0.25">
      <c r="A3343" s="8" t="s">
        <v>757</v>
      </c>
      <c r="B3343" s="9" t="s">
        <v>708</v>
      </c>
      <c r="C3343" s="10">
        <v>39.795490244708994</v>
      </c>
      <c r="D3343" s="10">
        <v>11.307914025356576</v>
      </c>
    </row>
    <row r="3344" spans="1:4" x14ac:dyDescent="0.25">
      <c r="A3344" s="8" t="s">
        <v>757</v>
      </c>
      <c r="B3344" s="9" t="s">
        <v>709</v>
      </c>
      <c r="C3344" s="10">
        <v>56.846581514550259</v>
      </c>
      <c r="D3344" s="10">
        <v>12.429645404120444</v>
      </c>
    </row>
    <row r="3345" spans="1:4" x14ac:dyDescent="0.25">
      <c r="A3345" s="8" t="s">
        <v>757</v>
      </c>
      <c r="B3345" s="9" t="s">
        <v>709</v>
      </c>
      <c r="C3345" s="10">
        <v>55.999193948412703</v>
      </c>
      <c r="D3345" s="10">
        <v>12.217927892234549</v>
      </c>
    </row>
    <row r="3346" spans="1:4" x14ac:dyDescent="0.25">
      <c r="A3346" s="8" t="s">
        <v>757</v>
      </c>
      <c r="B3346" s="9" t="s">
        <v>709</v>
      </c>
      <c r="C3346" s="10">
        <v>58.231336805555557</v>
      </c>
      <c r="D3346" s="10">
        <v>12.67726822503962</v>
      </c>
    </row>
    <row r="3347" spans="1:4" x14ac:dyDescent="0.25">
      <c r="A3347" s="8" t="s">
        <v>757</v>
      </c>
      <c r="B3347" s="9" t="s">
        <v>710</v>
      </c>
      <c r="C3347" s="10">
        <v>75.530443948412696</v>
      </c>
      <c r="D3347" s="10">
        <v>16.639233359746434</v>
      </c>
    </row>
    <row r="3348" spans="1:4" x14ac:dyDescent="0.25">
      <c r="A3348" s="8" t="s">
        <v>757</v>
      </c>
      <c r="B3348" s="9" t="s">
        <v>710</v>
      </c>
      <c r="C3348" s="10">
        <v>75.633783895502646</v>
      </c>
      <c r="D3348" s="10">
        <v>16.676376782884311</v>
      </c>
    </row>
    <row r="3349" spans="1:4" x14ac:dyDescent="0.25">
      <c r="A3349" s="8" t="s">
        <v>757</v>
      </c>
      <c r="B3349" s="9" t="s">
        <v>710</v>
      </c>
      <c r="C3349" s="10">
        <v>74.889736276455025</v>
      </c>
      <c r="D3349" s="10">
        <v>16.57732765451664</v>
      </c>
    </row>
    <row r="3350" spans="1:4" x14ac:dyDescent="0.25">
      <c r="A3350" s="8" t="s">
        <v>757</v>
      </c>
      <c r="B3350" s="9" t="s">
        <v>711</v>
      </c>
      <c r="C3350" s="10">
        <v>10.814835482804233</v>
      </c>
      <c r="D3350" s="10">
        <v>1.2779516640253565</v>
      </c>
    </row>
    <row r="3351" spans="1:4" x14ac:dyDescent="0.25">
      <c r="A3351" s="8" t="s">
        <v>757</v>
      </c>
      <c r="B3351" s="9" t="s">
        <v>711</v>
      </c>
      <c r="C3351" s="10">
        <v>11.011181382275133</v>
      </c>
      <c r="D3351" s="10">
        <v>1.2816660063391443</v>
      </c>
    </row>
    <row r="3352" spans="1:4" x14ac:dyDescent="0.25">
      <c r="A3352" s="8" t="s">
        <v>757</v>
      </c>
      <c r="B3352" s="9" t="s">
        <v>711</v>
      </c>
      <c r="C3352" s="10">
        <v>11.104187334656086</v>
      </c>
      <c r="D3352" s="10">
        <v>1.2655705229793976</v>
      </c>
    </row>
    <row r="3353" spans="1:4" x14ac:dyDescent="0.25">
      <c r="A3353" s="8" t="s">
        <v>757</v>
      </c>
      <c r="B3353" s="9" t="s">
        <v>712</v>
      </c>
      <c r="C3353" s="10">
        <v>11.215794477513228</v>
      </c>
      <c r="D3353" s="10">
        <v>1.3918581616481773</v>
      </c>
    </row>
    <row r="3354" spans="1:4" x14ac:dyDescent="0.25">
      <c r="A3354" s="8" t="s">
        <v>757</v>
      </c>
      <c r="B3354" s="9" t="s">
        <v>712</v>
      </c>
      <c r="C3354" s="10">
        <v>11.031849371693122</v>
      </c>
      <c r="D3354" s="10">
        <v>1.3646196513470681</v>
      </c>
    </row>
    <row r="3355" spans="1:4" x14ac:dyDescent="0.25">
      <c r="A3355" s="8" t="s">
        <v>757</v>
      </c>
      <c r="B3355" s="9" t="s">
        <v>712</v>
      </c>
      <c r="C3355" s="10">
        <v>11.370804398148149</v>
      </c>
      <c r="D3355" s="10">
        <v>1.3955725039619651</v>
      </c>
    </row>
    <row r="3356" spans="1:4" x14ac:dyDescent="0.25">
      <c r="A3356" s="8" t="s">
        <v>757</v>
      </c>
      <c r="B3356" s="9" t="s">
        <v>713</v>
      </c>
      <c r="C3356" s="10">
        <v>11.755229001322752</v>
      </c>
      <c r="D3356" s="10">
        <v>1.3794770206022187</v>
      </c>
    </row>
    <row r="3357" spans="1:4" x14ac:dyDescent="0.25">
      <c r="A3357" s="8" t="s">
        <v>757</v>
      </c>
      <c r="B3357" s="9" t="s">
        <v>713</v>
      </c>
      <c r="C3357" s="10">
        <v>12.052848048941799</v>
      </c>
      <c r="D3357" s="10">
        <v>1.4203347860538826</v>
      </c>
    </row>
    <row r="3358" spans="1:4" x14ac:dyDescent="0.25">
      <c r="A3358" s="8" t="s">
        <v>757</v>
      </c>
      <c r="B3358" s="9" t="s">
        <v>713</v>
      </c>
      <c r="C3358" s="10">
        <v>12.042514054232804</v>
      </c>
      <c r="D3358" s="10">
        <v>1.4302396988906496</v>
      </c>
    </row>
    <row r="3359" spans="1:4" x14ac:dyDescent="0.25">
      <c r="A3359" s="8" t="s">
        <v>757</v>
      </c>
      <c r="B3359" s="9" t="s">
        <v>714</v>
      </c>
      <c r="C3359" s="10">
        <v>5.7243096891534391</v>
      </c>
      <c r="D3359" s="10">
        <v>0.56467412836767028</v>
      </c>
    </row>
    <row r="3360" spans="1:4" x14ac:dyDescent="0.25">
      <c r="A3360" s="8" t="s">
        <v>757</v>
      </c>
      <c r="B3360" s="9" t="s">
        <v>714</v>
      </c>
      <c r="C3360" s="10">
        <v>5.6127025462962967</v>
      </c>
      <c r="D3360" s="10">
        <v>0.57816957210776532</v>
      </c>
    </row>
    <row r="3361" spans="1:4" x14ac:dyDescent="0.25">
      <c r="A3361" s="8" t="s">
        <v>757</v>
      </c>
      <c r="B3361" s="9" t="s">
        <v>714</v>
      </c>
      <c r="C3361" s="10">
        <v>5.5548321759259256</v>
      </c>
      <c r="D3361" s="10">
        <v>0.57606477812995238</v>
      </c>
    </row>
    <row r="3362" spans="1:4" x14ac:dyDescent="0.25">
      <c r="A3362" s="8" t="s">
        <v>757</v>
      </c>
      <c r="B3362" s="9" t="s">
        <v>715</v>
      </c>
      <c r="C3362" s="10">
        <v>6.373284556878307</v>
      </c>
      <c r="D3362" s="10">
        <v>0.70061905705229788</v>
      </c>
    </row>
    <row r="3363" spans="1:4" x14ac:dyDescent="0.25">
      <c r="A3363" s="8" t="s">
        <v>757</v>
      </c>
      <c r="B3363" s="9" t="s">
        <v>715</v>
      </c>
      <c r="C3363" s="10">
        <v>6.2327422288359786</v>
      </c>
      <c r="D3363" s="10">
        <v>0.67746632329635492</v>
      </c>
    </row>
    <row r="3364" spans="1:4" x14ac:dyDescent="0.25">
      <c r="A3364" s="8" t="s">
        <v>757</v>
      </c>
      <c r="B3364" s="9" t="s">
        <v>715</v>
      </c>
      <c r="C3364" s="10">
        <v>6.3898189484126986</v>
      </c>
      <c r="D3364" s="10">
        <v>0.67981874009508714</v>
      </c>
    </row>
    <row r="3365" spans="1:4" x14ac:dyDescent="0.25">
      <c r="A3365" s="8" t="s">
        <v>757</v>
      </c>
      <c r="B3365" s="9" t="s">
        <v>716</v>
      </c>
      <c r="C3365" s="10">
        <v>6.1686714616402112</v>
      </c>
      <c r="D3365" s="10">
        <v>0.60689381933438979</v>
      </c>
    </row>
    <row r="3366" spans="1:4" x14ac:dyDescent="0.25">
      <c r="A3366" s="8" t="s">
        <v>757</v>
      </c>
      <c r="B3366" s="9" t="s">
        <v>716</v>
      </c>
      <c r="C3366" s="10">
        <v>6.2120742394179898</v>
      </c>
      <c r="D3366" s="10">
        <v>0.60206517432646589</v>
      </c>
    </row>
    <row r="3367" spans="1:4" x14ac:dyDescent="0.25">
      <c r="A3367" s="8" t="s">
        <v>757</v>
      </c>
      <c r="B3367" s="9" t="s">
        <v>716</v>
      </c>
      <c r="C3367" s="10">
        <v>6.0219287367724865</v>
      </c>
      <c r="D3367" s="10">
        <v>0.60416996830427894</v>
      </c>
    </row>
    <row r="3368" spans="1:4" x14ac:dyDescent="0.25">
      <c r="A3368" s="8" t="s">
        <v>757</v>
      </c>
      <c r="B3368" s="9" t="s">
        <v>717</v>
      </c>
      <c r="C3368" s="10">
        <v>7.4211516203703702</v>
      </c>
      <c r="D3368" s="10">
        <v>0.79545859746434222</v>
      </c>
    </row>
    <row r="3369" spans="1:4" x14ac:dyDescent="0.25">
      <c r="A3369" s="8" t="s">
        <v>757</v>
      </c>
      <c r="B3369" s="9" t="s">
        <v>717</v>
      </c>
      <c r="C3369" s="10">
        <v>7.239273313492065</v>
      </c>
      <c r="D3369" s="10">
        <v>0.79855388272583194</v>
      </c>
    </row>
    <row r="3370" spans="1:4" x14ac:dyDescent="0.25">
      <c r="A3370" s="8" t="s">
        <v>757</v>
      </c>
      <c r="B3370" s="9" t="s">
        <v>717</v>
      </c>
      <c r="C3370" s="10">
        <v>7.259941302910053</v>
      </c>
      <c r="D3370" s="10">
        <v>0.81712559429477016</v>
      </c>
    </row>
    <row r="3371" spans="1:4" x14ac:dyDescent="0.25">
      <c r="A3371" s="8" t="s">
        <v>757</v>
      </c>
      <c r="B3371" s="9" t="s">
        <v>718</v>
      </c>
      <c r="C3371" s="10">
        <v>7.9481853505291014</v>
      </c>
      <c r="D3371" s="10">
        <v>0.82715431854199672</v>
      </c>
    </row>
    <row r="3372" spans="1:4" x14ac:dyDescent="0.25">
      <c r="A3372" s="8" t="s">
        <v>757</v>
      </c>
      <c r="B3372" s="9" t="s">
        <v>718</v>
      </c>
      <c r="C3372" s="10">
        <v>7.8055762235449739</v>
      </c>
      <c r="D3372" s="10">
        <v>0.83730685419968298</v>
      </c>
    </row>
    <row r="3373" spans="1:4" x14ac:dyDescent="0.25">
      <c r="A3373" s="8" t="s">
        <v>757</v>
      </c>
      <c r="B3373" s="9" t="s">
        <v>718</v>
      </c>
      <c r="C3373" s="10">
        <v>7.7993758267195776</v>
      </c>
      <c r="D3373" s="10">
        <v>0.83284964342313783</v>
      </c>
    </row>
    <row r="3374" spans="1:4" x14ac:dyDescent="0.25">
      <c r="A3374" s="8" t="s">
        <v>757</v>
      </c>
      <c r="B3374" s="9" t="s">
        <v>719</v>
      </c>
      <c r="C3374" s="10">
        <v>8.1300636574074083</v>
      </c>
      <c r="D3374" s="10">
        <v>0.80387777337559418</v>
      </c>
    </row>
    <row r="3375" spans="1:4" x14ac:dyDescent="0.25">
      <c r="A3375" s="8" t="s">
        <v>757</v>
      </c>
      <c r="B3375" s="9" t="s">
        <v>719</v>
      </c>
      <c r="C3375" s="10">
        <v>7.8779141865079367</v>
      </c>
      <c r="D3375" s="10">
        <v>0.83322107765451658</v>
      </c>
    </row>
    <row r="3376" spans="1:4" x14ac:dyDescent="0.25">
      <c r="A3376" s="8" t="s">
        <v>757</v>
      </c>
      <c r="B3376" s="9" t="s">
        <v>719</v>
      </c>
      <c r="C3376" s="10">
        <v>8.0845940806878307</v>
      </c>
      <c r="D3376" s="10">
        <v>0.76834389857369245</v>
      </c>
    </row>
    <row r="3377" spans="1:4" x14ac:dyDescent="0.25">
      <c r="A3377" s="8" t="s">
        <v>757</v>
      </c>
      <c r="B3377" s="9" t="s">
        <v>720</v>
      </c>
      <c r="C3377" s="10">
        <v>12.05078125</v>
      </c>
      <c r="D3377" s="10">
        <v>3.4694136291600635</v>
      </c>
    </row>
    <row r="3378" spans="1:4" x14ac:dyDescent="0.25">
      <c r="A3378" s="8" t="s">
        <v>757</v>
      </c>
      <c r="B3378" s="9" t="s">
        <v>720</v>
      </c>
      <c r="C3378" s="10">
        <v>11.854435350529101</v>
      </c>
      <c r="D3378" s="10">
        <v>3.5523672741679873</v>
      </c>
    </row>
    <row r="3379" spans="1:4" x14ac:dyDescent="0.25">
      <c r="A3379" s="8" t="s">
        <v>757</v>
      </c>
      <c r="B3379" s="9" t="s">
        <v>720</v>
      </c>
      <c r="C3379" s="10">
        <v>12.071449239417989</v>
      </c>
      <c r="D3379" s="10">
        <v>3.562272187004754</v>
      </c>
    </row>
    <row r="3380" spans="1:4" x14ac:dyDescent="0.25">
      <c r="A3380" s="8" t="s">
        <v>757</v>
      </c>
      <c r="B3380" s="9" t="s">
        <v>721</v>
      </c>
      <c r="C3380" s="10">
        <v>18.426855985449738</v>
      </c>
      <c r="D3380" s="10">
        <v>4.4747622820919171</v>
      </c>
    </row>
    <row r="3381" spans="1:4" x14ac:dyDescent="0.25">
      <c r="A3381" s="8" t="s">
        <v>757</v>
      </c>
      <c r="B3381" s="9" t="s">
        <v>721</v>
      </c>
      <c r="C3381" s="10">
        <v>18.544663525132275</v>
      </c>
      <c r="D3381" s="10">
        <v>4.5725732963549914</v>
      </c>
    </row>
    <row r="3382" spans="1:4" x14ac:dyDescent="0.25">
      <c r="A3382" s="8" t="s">
        <v>757</v>
      </c>
      <c r="B3382" s="9" t="s">
        <v>721</v>
      </c>
      <c r="C3382" s="10">
        <v>18.809213789682541</v>
      </c>
      <c r="D3382" s="10">
        <v>4.6258122028526145</v>
      </c>
    </row>
    <row r="3383" spans="1:4" x14ac:dyDescent="0.25">
      <c r="A3383" s="8" t="s">
        <v>757</v>
      </c>
      <c r="B3383" s="9" t="s">
        <v>722</v>
      </c>
      <c r="C3383" s="10">
        <v>22.992414847883598</v>
      </c>
      <c r="D3383" s="10">
        <v>4.8239104595879549</v>
      </c>
    </row>
    <row r="3384" spans="1:4" x14ac:dyDescent="0.25">
      <c r="A3384" s="8" t="s">
        <v>757</v>
      </c>
      <c r="B3384" s="9" t="s">
        <v>722</v>
      </c>
      <c r="C3384" s="10">
        <v>23.509114583333332</v>
      </c>
      <c r="D3384" s="10">
        <v>4.6740986529318533</v>
      </c>
    </row>
    <row r="3385" spans="1:4" x14ac:dyDescent="0.25">
      <c r="A3385" s="8" t="s">
        <v>757</v>
      </c>
      <c r="B3385" s="9" t="s">
        <v>722</v>
      </c>
      <c r="C3385" s="10">
        <v>23.033750826719576</v>
      </c>
      <c r="D3385" s="10">
        <v>4.8362916006339143</v>
      </c>
    </row>
    <row r="3386" spans="1:4" x14ac:dyDescent="0.25">
      <c r="A3386" s="8" t="s">
        <v>757</v>
      </c>
      <c r="B3386" s="9" t="s">
        <v>723</v>
      </c>
      <c r="C3386" s="10">
        <v>14.704551091269842</v>
      </c>
      <c r="D3386" s="10">
        <v>4.6320027733755937</v>
      </c>
    </row>
    <row r="3387" spans="1:4" x14ac:dyDescent="0.25">
      <c r="A3387" s="8" t="s">
        <v>757</v>
      </c>
      <c r="B3387" s="9" t="s">
        <v>723</v>
      </c>
      <c r="C3387" s="10">
        <v>14.654947916666668</v>
      </c>
      <c r="D3387" s="10">
        <v>4.6233359746434228</v>
      </c>
    </row>
    <row r="3388" spans="1:4" x14ac:dyDescent="0.25">
      <c r="A3388" s="8" t="s">
        <v>757</v>
      </c>
      <c r="B3388" s="9" t="s">
        <v>723</v>
      </c>
      <c r="C3388" s="10">
        <v>15.020771329365081</v>
      </c>
      <c r="D3388" s="10">
        <v>4.7595285261489693</v>
      </c>
    </row>
    <row r="3389" spans="1:4" x14ac:dyDescent="0.25">
      <c r="A3389" s="8" t="s">
        <v>757</v>
      </c>
      <c r="B3389" s="9" t="s">
        <v>724</v>
      </c>
      <c r="C3389" s="10">
        <v>13.824094742063492</v>
      </c>
      <c r="D3389" s="10">
        <v>4.3856180665610136</v>
      </c>
    </row>
    <row r="3390" spans="1:4" x14ac:dyDescent="0.25">
      <c r="A3390" s="8" t="s">
        <v>757</v>
      </c>
      <c r="B3390" s="9" t="s">
        <v>724</v>
      </c>
      <c r="C3390" s="10">
        <v>13.669084821428571</v>
      </c>
      <c r="D3390" s="10">
        <v>4.3843799524564186</v>
      </c>
    </row>
    <row r="3391" spans="1:4" x14ac:dyDescent="0.25">
      <c r="A3391" s="8" t="s">
        <v>757</v>
      </c>
      <c r="B3391" s="9" t="s">
        <v>724</v>
      </c>
      <c r="C3391" s="10">
        <v>14.10311259920635</v>
      </c>
      <c r="D3391" s="10">
        <v>4.3559033280507125</v>
      </c>
    </row>
    <row r="3392" spans="1:4" x14ac:dyDescent="0.25">
      <c r="A3392" s="8" t="s">
        <v>757</v>
      </c>
      <c r="B3392" s="9" t="s">
        <v>725</v>
      </c>
      <c r="C3392" s="10">
        <v>13.631882440476192</v>
      </c>
      <c r="D3392" s="10">
        <v>4.4376188589540408</v>
      </c>
    </row>
    <row r="3393" spans="1:4" x14ac:dyDescent="0.25">
      <c r="A3393" s="8" t="s">
        <v>757</v>
      </c>
      <c r="B3393" s="9" t="s">
        <v>725</v>
      </c>
      <c r="C3393" s="10">
        <v>13.40246775793651</v>
      </c>
      <c r="D3393" s="10">
        <v>4.3819037242472261</v>
      </c>
    </row>
    <row r="3394" spans="1:4" x14ac:dyDescent="0.25">
      <c r="A3394" s="8" t="s">
        <v>757</v>
      </c>
      <c r="B3394" s="9" t="s">
        <v>725</v>
      </c>
      <c r="C3394" s="10">
        <v>13.266059027777777</v>
      </c>
      <c r="D3394" s="10">
        <v>4.2939976228209185</v>
      </c>
    </row>
    <row r="3395" spans="1:4" x14ac:dyDescent="0.25">
      <c r="A3395" s="8" t="s">
        <v>757</v>
      </c>
      <c r="B3395" s="9" t="s">
        <v>726</v>
      </c>
      <c r="C3395" s="10">
        <v>9.6181588955026456</v>
      </c>
      <c r="D3395" s="10">
        <v>0.79508716323296347</v>
      </c>
    </row>
    <row r="3396" spans="1:4" x14ac:dyDescent="0.25">
      <c r="A3396" s="8" t="s">
        <v>757</v>
      </c>
      <c r="B3396" s="9" t="s">
        <v>726</v>
      </c>
      <c r="C3396" s="10">
        <v>9.5024181547619051</v>
      </c>
      <c r="D3396" s="10">
        <v>0.83693541996830423</v>
      </c>
    </row>
    <row r="3397" spans="1:4" x14ac:dyDescent="0.25">
      <c r="A3397" s="8" t="s">
        <v>757</v>
      </c>
      <c r="B3397" s="9" t="s">
        <v>726</v>
      </c>
      <c r="C3397" s="10">
        <v>9.6718956679894177</v>
      </c>
      <c r="D3397" s="10">
        <v>0.81019215530903321</v>
      </c>
    </row>
    <row r="3398" spans="1:4" x14ac:dyDescent="0.25">
      <c r="A3398" s="8" t="s">
        <v>757</v>
      </c>
      <c r="B3398" s="9" t="s">
        <v>727</v>
      </c>
      <c r="C3398" s="10">
        <v>9.1675967261904763</v>
      </c>
      <c r="D3398" s="10">
        <v>0.79756339144215516</v>
      </c>
    </row>
    <row r="3399" spans="1:4" x14ac:dyDescent="0.25">
      <c r="A3399" s="8" t="s">
        <v>757</v>
      </c>
      <c r="B3399" s="9" t="s">
        <v>727</v>
      </c>
      <c r="C3399" s="10">
        <v>9.2316674933862455</v>
      </c>
      <c r="D3399" s="10">
        <v>0.79533478605388264</v>
      </c>
    </row>
    <row r="3400" spans="1:4" x14ac:dyDescent="0.25">
      <c r="A3400" s="8" t="s">
        <v>757</v>
      </c>
      <c r="B3400" s="9" t="s">
        <v>727</v>
      </c>
      <c r="C3400" s="10">
        <v>9.1923983134920633</v>
      </c>
      <c r="D3400" s="10">
        <v>0.80152535657686197</v>
      </c>
    </row>
    <row r="3401" spans="1:4" x14ac:dyDescent="0.25">
      <c r="A3401" s="8" t="s">
        <v>757</v>
      </c>
      <c r="B3401" s="9" t="s">
        <v>728</v>
      </c>
      <c r="C3401" s="10">
        <v>9.2089327050264558</v>
      </c>
      <c r="D3401" s="10">
        <v>0.71683835182250388</v>
      </c>
    </row>
    <row r="3402" spans="1:4" x14ac:dyDescent="0.25">
      <c r="A3402" s="8" t="s">
        <v>757</v>
      </c>
      <c r="B3402" s="9" t="s">
        <v>728</v>
      </c>
      <c r="C3402" s="10">
        <v>9.1841311177248688</v>
      </c>
      <c r="D3402" s="10">
        <v>0.72141937400950862</v>
      </c>
    </row>
    <row r="3403" spans="1:4" x14ac:dyDescent="0.25">
      <c r="A3403" s="8" t="s">
        <v>757</v>
      </c>
      <c r="B3403" s="9" t="s">
        <v>728</v>
      </c>
      <c r="C3403" s="10">
        <v>9.47348296957672</v>
      </c>
      <c r="D3403" s="10">
        <v>0.7435816164817749</v>
      </c>
    </row>
    <row r="3404" spans="1:4" x14ac:dyDescent="0.25">
      <c r="A3404" s="8" t="s">
        <v>757</v>
      </c>
      <c r="B3404" s="9" t="s">
        <v>729</v>
      </c>
      <c r="C3404" s="10">
        <v>73.112289186507937</v>
      </c>
      <c r="D3404" s="10">
        <v>11.627347464342312</v>
      </c>
    </row>
    <row r="3405" spans="1:4" x14ac:dyDescent="0.25">
      <c r="A3405" s="8" t="s">
        <v>757</v>
      </c>
      <c r="B3405" s="9" t="s">
        <v>729</v>
      </c>
      <c r="C3405" s="10">
        <v>74.765728339947088</v>
      </c>
      <c r="D3405" s="10">
        <v>11.813064580031694</v>
      </c>
    </row>
    <row r="3406" spans="1:4" x14ac:dyDescent="0.25">
      <c r="A3406" s="8" t="s">
        <v>757</v>
      </c>
      <c r="B3406" s="9" t="s">
        <v>729</v>
      </c>
      <c r="C3406" s="10">
        <v>73.93900876322752</v>
      </c>
      <c r="D3406" s="10">
        <v>11.636014263074486</v>
      </c>
    </row>
    <row r="3407" spans="1:4" x14ac:dyDescent="0.25">
      <c r="A3407" s="8" t="s">
        <v>757</v>
      </c>
      <c r="B3407" s="9" t="s">
        <v>730</v>
      </c>
      <c r="C3407" s="10">
        <v>79.726045800264558</v>
      </c>
      <c r="D3407" s="10">
        <v>12.714411648177496</v>
      </c>
    </row>
    <row r="3408" spans="1:4" x14ac:dyDescent="0.25">
      <c r="A3408" s="8" t="s">
        <v>757</v>
      </c>
      <c r="B3408" s="9" t="s">
        <v>730</v>
      </c>
      <c r="C3408" s="10">
        <v>81.813512731481481</v>
      </c>
      <c r="D3408" s="10">
        <v>12.503932250396195</v>
      </c>
    </row>
    <row r="3409" spans="1:4" x14ac:dyDescent="0.25">
      <c r="A3409" s="8" t="s">
        <v>757</v>
      </c>
      <c r="B3409" s="9" t="s">
        <v>730</v>
      </c>
      <c r="C3409" s="10">
        <v>79.974061673280431</v>
      </c>
      <c r="D3409" s="10">
        <v>12.78869849445325</v>
      </c>
    </row>
    <row r="3410" spans="1:4" x14ac:dyDescent="0.25">
      <c r="A3410" s="8" t="s">
        <v>757</v>
      </c>
      <c r="B3410" s="9" t="s">
        <v>731</v>
      </c>
      <c r="C3410" s="10">
        <v>81.400152943121697</v>
      </c>
      <c r="D3410" s="10">
        <v>12.751555071315371</v>
      </c>
    </row>
    <row r="3411" spans="1:4" x14ac:dyDescent="0.25">
      <c r="A3411" s="8" t="s">
        <v>757</v>
      </c>
      <c r="B3411" s="9" t="s">
        <v>731</v>
      </c>
      <c r="C3411" s="10">
        <v>84.004319609788368</v>
      </c>
      <c r="D3411" s="10">
        <v>12.664887083993662</v>
      </c>
    </row>
    <row r="3412" spans="1:4" x14ac:dyDescent="0.25">
      <c r="A3412" s="8" t="s">
        <v>757</v>
      </c>
      <c r="B3412" s="9" t="s">
        <v>731</v>
      </c>
      <c r="C3412" s="10">
        <v>82.846912202380949</v>
      </c>
      <c r="D3412" s="10">
        <v>13.011559033280507</v>
      </c>
    </row>
    <row r="3413" spans="1:4" x14ac:dyDescent="0.25">
      <c r="A3413" s="8" t="s">
        <v>757</v>
      </c>
      <c r="B3413" s="9" t="s">
        <v>732</v>
      </c>
      <c r="C3413" s="10">
        <v>10.738363921957673</v>
      </c>
      <c r="D3413" s="10">
        <v>2.1755843898573692</v>
      </c>
    </row>
    <row r="3414" spans="1:4" x14ac:dyDescent="0.25">
      <c r="A3414" s="8" t="s">
        <v>757</v>
      </c>
      <c r="B3414" s="9" t="s">
        <v>732</v>
      </c>
      <c r="C3414" s="10">
        <v>10.864438657407408</v>
      </c>
      <c r="D3414" s="10">
        <v>2.0938688589540413</v>
      </c>
    </row>
    <row r="3415" spans="1:4" x14ac:dyDescent="0.25">
      <c r="A3415" s="8" t="s">
        <v>757</v>
      </c>
      <c r="B3415" s="9" t="s">
        <v>732</v>
      </c>
      <c r="C3415" s="10">
        <v>10.790033895502647</v>
      </c>
      <c r="D3415" s="10">
        <v>2.1037737717908085</v>
      </c>
    </row>
    <row r="3416" spans="1:4" x14ac:dyDescent="0.25">
      <c r="A3416" s="8" t="s">
        <v>757</v>
      </c>
      <c r="B3416" s="9" t="s">
        <v>733</v>
      </c>
      <c r="C3416" s="10">
        <v>14.136181382275133</v>
      </c>
      <c r="D3416" s="10">
        <v>2.6448296354992076</v>
      </c>
    </row>
    <row r="3417" spans="1:4" x14ac:dyDescent="0.25">
      <c r="A3417" s="8" t="s">
        <v>757</v>
      </c>
      <c r="B3417" s="9" t="s">
        <v>733</v>
      </c>
      <c r="C3417" s="10">
        <v>13.952236276455027</v>
      </c>
      <c r="D3417" s="10">
        <v>2.6312103803486528</v>
      </c>
    </row>
    <row r="3418" spans="1:4" x14ac:dyDescent="0.25">
      <c r="A3418" s="8" t="s">
        <v>757</v>
      </c>
      <c r="B3418" s="9" t="s">
        <v>733</v>
      </c>
      <c r="C3418" s="10">
        <v>13.691819609788359</v>
      </c>
      <c r="D3418" s="10">
        <v>2.6869255150554672</v>
      </c>
    </row>
    <row r="3419" spans="1:4" x14ac:dyDescent="0.25">
      <c r="A3419" s="8" t="s">
        <v>757</v>
      </c>
      <c r="B3419" s="9" t="s">
        <v>734</v>
      </c>
      <c r="C3419" s="10">
        <v>13.588479662698411</v>
      </c>
      <c r="D3419" s="10">
        <v>2.5816858161648177</v>
      </c>
    </row>
    <row r="3420" spans="1:4" x14ac:dyDescent="0.25">
      <c r="A3420" s="8" t="s">
        <v>757</v>
      </c>
      <c r="B3420" s="9" t="s">
        <v>734</v>
      </c>
      <c r="C3420" s="10">
        <v>13.859230324074074</v>
      </c>
      <c r="D3420" s="10">
        <v>2.5730190174326468</v>
      </c>
    </row>
    <row r="3421" spans="1:4" x14ac:dyDescent="0.25">
      <c r="A3421" s="8" t="s">
        <v>757</v>
      </c>
      <c r="B3421" s="9" t="s">
        <v>734</v>
      </c>
      <c r="C3421" s="10">
        <v>13.923301091269842</v>
      </c>
      <c r="D3421" s="10">
        <v>2.6485439778129951</v>
      </c>
    </row>
    <row r="3422" spans="1:4" x14ac:dyDescent="0.25">
      <c r="A3422" s="8" t="s">
        <v>757</v>
      </c>
      <c r="B3422" s="9" t="s">
        <v>735</v>
      </c>
      <c r="C3422" s="10">
        <v>10.804501488095239</v>
      </c>
      <c r="D3422" s="10">
        <v>1.325</v>
      </c>
    </row>
    <row r="3423" spans="1:4" x14ac:dyDescent="0.25">
      <c r="A3423" s="8" t="s">
        <v>757</v>
      </c>
      <c r="B3423" s="9" t="s">
        <v>735</v>
      </c>
      <c r="C3423" s="10">
        <v>10.564752810846562</v>
      </c>
      <c r="D3423" s="10">
        <v>1.3448098256735341</v>
      </c>
    </row>
    <row r="3424" spans="1:4" x14ac:dyDescent="0.25">
      <c r="A3424" s="8" t="s">
        <v>757</v>
      </c>
      <c r="B3424" s="9" t="s">
        <v>735</v>
      </c>
      <c r="C3424" s="10">
        <v>10.707361937830688</v>
      </c>
      <c r="D3424" s="10">
        <v>1.3126188589540413</v>
      </c>
    </row>
    <row r="3425" spans="1:4" x14ac:dyDescent="0.25">
      <c r="A3425" s="8" t="s">
        <v>757</v>
      </c>
      <c r="B3425" s="9" t="s">
        <v>736</v>
      </c>
      <c r="C3425" s="10">
        <v>10.486214451058203</v>
      </c>
      <c r="D3425" s="10">
        <v>1.315095087163233</v>
      </c>
    </row>
    <row r="3426" spans="1:4" x14ac:dyDescent="0.25">
      <c r="A3426" s="8" t="s">
        <v>757</v>
      </c>
      <c r="B3426" s="9" t="s">
        <v>736</v>
      </c>
      <c r="C3426" s="10">
        <v>10.765232308201059</v>
      </c>
      <c r="D3426" s="10">
        <v>1.3757626782884311</v>
      </c>
    </row>
    <row r="3427" spans="1:4" x14ac:dyDescent="0.25">
      <c r="A3427" s="8" t="s">
        <v>757</v>
      </c>
      <c r="B3427" s="9" t="s">
        <v>736</v>
      </c>
      <c r="C3427" s="10">
        <v>10.705295138888889</v>
      </c>
      <c r="D3427" s="10">
        <v>1.3881438193343898</v>
      </c>
    </row>
    <row r="3428" spans="1:4" x14ac:dyDescent="0.25">
      <c r="A3428" s="8" t="s">
        <v>758</v>
      </c>
      <c r="B3428" s="9" t="s">
        <v>0</v>
      </c>
      <c r="C3428" s="10">
        <v>5.785403757253861</v>
      </c>
      <c r="D3428" s="10">
        <v>25.970873786407765</v>
      </c>
    </row>
    <row r="3429" spans="1:4" x14ac:dyDescent="0.25">
      <c r="A3429" s="8" t="s">
        <v>758</v>
      </c>
      <c r="B3429" s="9" t="s">
        <v>0</v>
      </c>
      <c r="C3429" s="10">
        <v>5.663440542933019</v>
      </c>
      <c r="D3429" s="10">
        <v>24.48220064724919</v>
      </c>
    </row>
    <row r="3430" spans="1:4" x14ac:dyDescent="0.25">
      <c r="A3430" s="8" t="s">
        <v>758</v>
      </c>
      <c r="B3430" s="9" t="s">
        <v>0</v>
      </c>
      <c r="C3430" s="10">
        <v>5.7991737975804076</v>
      </c>
      <c r="D3430" s="10">
        <v>24.546925566343042</v>
      </c>
    </row>
    <row r="3431" spans="1:4" x14ac:dyDescent="0.25">
      <c r="A3431" s="8" t="s">
        <v>758</v>
      </c>
      <c r="B3431" s="9" t="s">
        <v>1</v>
      </c>
      <c r="C3431" s="10">
        <v>0.32536638143011709</v>
      </c>
      <c r="D3431" s="10">
        <v>-7.8867313915857593E-2</v>
      </c>
    </row>
    <row r="3432" spans="1:4" x14ac:dyDescent="0.25">
      <c r="A3432" s="8" t="s">
        <v>758</v>
      </c>
      <c r="B3432" s="9" t="s">
        <v>1</v>
      </c>
      <c r="C3432" s="10">
        <v>0.35719484607062063</v>
      </c>
      <c r="D3432" s="10">
        <v>-7.8867313915857593E-2</v>
      </c>
    </row>
    <row r="3433" spans="1:4" x14ac:dyDescent="0.25">
      <c r="A3433" s="8" t="s">
        <v>758</v>
      </c>
      <c r="B3433" s="9" t="s">
        <v>1</v>
      </c>
      <c r="C3433" s="10">
        <v>0.33785777515491294</v>
      </c>
      <c r="D3433" s="10">
        <v>-7.8867313915857593E-2</v>
      </c>
    </row>
    <row r="3434" spans="1:4" x14ac:dyDescent="0.25">
      <c r="A3434" s="8" t="s">
        <v>758</v>
      </c>
      <c r="B3434" s="9" t="s">
        <v>864</v>
      </c>
      <c r="C3434" s="10">
        <v>3.8930067866627329</v>
      </c>
      <c r="D3434" s="10">
        <v>0.61488673139158567</v>
      </c>
    </row>
    <row r="3435" spans="1:4" x14ac:dyDescent="0.25">
      <c r="A3435" s="8" t="s">
        <v>758</v>
      </c>
      <c r="B3435" s="9" t="s">
        <v>864</v>
      </c>
      <c r="C3435" s="10">
        <v>3.9323497590242948</v>
      </c>
      <c r="D3435" s="10">
        <v>0.57702265372168271</v>
      </c>
    </row>
    <row r="3436" spans="1:4" x14ac:dyDescent="0.25">
      <c r="A3436" s="8" t="s">
        <v>758</v>
      </c>
      <c r="B3436" s="9" t="s">
        <v>864</v>
      </c>
      <c r="C3436" s="10">
        <v>3.8674338546277172</v>
      </c>
      <c r="D3436" s="10">
        <v>0.5881877022653722</v>
      </c>
    </row>
    <row r="3437" spans="1:4" x14ac:dyDescent="0.25">
      <c r="A3437" s="8" t="s">
        <v>758</v>
      </c>
      <c r="B3437" s="9" t="s">
        <v>865</v>
      </c>
      <c r="C3437" s="10">
        <v>3.8202222877938432</v>
      </c>
      <c r="D3437" s="10">
        <v>0.47233009708737855</v>
      </c>
    </row>
    <row r="3438" spans="1:4" x14ac:dyDescent="0.25">
      <c r="A3438" s="8" t="s">
        <v>758</v>
      </c>
      <c r="B3438" s="9" t="s">
        <v>865</v>
      </c>
      <c r="C3438" s="10">
        <v>3.7612078292515001</v>
      </c>
      <c r="D3438" s="10">
        <v>0.44805825242718439</v>
      </c>
    </row>
    <row r="3439" spans="1:4" x14ac:dyDescent="0.25">
      <c r="A3439" s="8" t="s">
        <v>758</v>
      </c>
      <c r="B3439" s="9" t="s">
        <v>865</v>
      </c>
      <c r="C3439" s="10">
        <v>3.7848136126684375</v>
      </c>
      <c r="D3439" s="10">
        <v>0.52087378640776705</v>
      </c>
    </row>
    <row r="3440" spans="1:4" x14ac:dyDescent="0.25">
      <c r="A3440" s="8" t="s">
        <v>758</v>
      </c>
      <c r="B3440" s="9" t="s">
        <v>866</v>
      </c>
      <c r="C3440" s="10">
        <v>4.6346218156781749</v>
      </c>
      <c r="D3440" s="10">
        <v>1.43252427184466</v>
      </c>
    </row>
    <row r="3441" spans="1:4" x14ac:dyDescent="0.25">
      <c r="A3441" s="8" t="s">
        <v>758</v>
      </c>
      <c r="B3441" s="9" t="s">
        <v>866</v>
      </c>
      <c r="C3441" s="10">
        <v>4.5795416543719885</v>
      </c>
      <c r="D3441" s="10">
        <v>1.4632686084142392</v>
      </c>
    </row>
    <row r="3442" spans="1:4" x14ac:dyDescent="0.25">
      <c r="A3442" s="8" t="s">
        <v>758</v>
      </c>
      <c r="B3442" s="9" t="s">
        <v>866</v>
      </c>
      <c r="C3442" s="10">
        <v>4.6975705714566738</v>
      </c>
      <c r="D3442" s="10">
        <v>1.2762135922330096</v>
      </c>
    </row>
    <row r="3443" spans="1:4" x14ac:dyDescent="0.25">
      <c r="A3443" s="8" t="s">
        <v>758</v>
      </c>
      <c r="B3443" s="9" t="s">
        <v>867</v>
      </c>
      <c r="C3443" s="10">
        <v>4.9414970000983578</v>
      </c>
      <c r="D3443" s="10">
        <v>1.4224919093851132</v>
      </c>
    </row>
    <row r="3444" spans="1:4" x14ac:dyDescent="0.25">
      <c r="A3444" s="8" t="s">
        <v>758</v>
      </c>
      <c r="B3444" s="9" t="s">
        <v>867</v>
      </c>
      <c r="C3444" s="10">
        <v>5.0752631061276681</v>
      </c>
      <c r="D3444" s="10">
        <v>1.4634304207119739</v>
      </c>
    </row>
    <row r="3445" spans="1:4" x14ac:dyDescent="0.25">
      <c r="A3445" s="8" t="s">
        <v>758</v>
      </c>
      <c r="B3445" s="9" t="s">
        <v>867</v>
      </c>
      <c r="C3445" s="10">
        <v>5.1146060784892295</v>
      </c>
      <c r="D3445" s="10">
        <v>1.4119741100323624</v>
      </c>
    </row>
    <row r="3446" spans="1:4" x14ac:dyDescent="0.25">
      <c r="A3446" s="8" t="s">
        <v>758</v>
      </c>
      <c r="B3446" s="9" t="s">
        <v>868</v>
      </c>
      <c r="C3446" s="10">
        <v>5.5650831120291144</v>
      </c>
      <c r="D3446" s="10">
        <v>1.4804207119741102</v>
      </c>
    </row>
    <row r="3447" spans="1:4" x14ac:dyDescent="0.25">
      <c r="A3447" s="8" t="s">
        <v>758</v>
      </c>
      <c r="B3447" s="9" t="s">
        <v>868</v>
      </c>
      <c r="C3447" s="10">
        <v>5.5336087341398645</v>
      </c>
      <c r="D3447" s="10">
        <v>1.4778317152103559</v>
      </c>
    </row>
    <row r="3448" spans="1:4" x14ac:dyDescent="0.25">
      <c r="A3448" s="8" t="s">
        <v>758</v>
      </c>
      <c r="B3448" s="9" t="s">
        <v>868</v>
      </c>
      <c r="C3448" s="10">
        <v>5.6654076915510965</v>
      </c>
      <c r="D3448" s="10">
        <v>1.4956310679611651</v>
      </c>
    </row>
    <row r="3449" spans="1:4" x14ac:dyDescent="0.25">
      <c r="A3449" s="8" t="s">
        <v>758</v>
      </c>
      <c r="B3449" s="9" t="s">
        <v>869</v>
      </c>
      <c r="C3449" s="10">
        <v>2.0181174387724994</v>
      </c>
      <c r="D3449" s="10">
        <v>0.33478964401294498</v>
      </c>
    </row>
    <row r="3450" spans="1:4" x14ac:dyDescent="0.25">
      <c r="A3450" s="8" t="s">
        <v>758</v>
      </c>
      <c r="B3450" s="9" t="s">
        <v>869</v>
      </c>
      <c r="C3450" s="10">
        <v>1.9364807711222585</v>
      </c>
      <c r="D3450" s="10">
        <v>0.34336569579288023</v>
      </c>
    </row>
    <row r="3451" spans="1:4" x14ac:dyDescent="0.25">
      <c r="A3451" s="8" t="s">
        <v>758</v>
      </c>
      <c r="B3451" s="9" t="s">
        <v>869</v>
      </c>
      <c r="C3451" s="10">
        <v>1.9772007475164748</v>
      </c>
      <c r="D3451" s="10">
        <v>7.2200647249190925E-2</v>
      </c>
    </row>
    <row r="3452" spans="1:4" x14ac:dyDescent="0.25">
      <c r="A3452" s="8" t="s">
        <v>758</v>
      </c>
      <c r="B3452" s="9" t="s">
        <v>870</v>
      </c>
      <c r="C3452" s="10">
        <v>1.9929379364610997</v>
      </c>
      <c r="D3452" s="10">
        <v>0.22702265372168284</v>
      </c>
    </row>
    <row r="3453" spans="1:4" x14ac:dyDescent="0.25">
      <c r="A3453" s="8" t="s">
        <v>758</v>
      </c>
      <c r="B3453" s="9" t="s">
        <v>870</v>
      </c>
      <c r="C3453" s="10">
        <v>2.0643454312973346</v>
      </c>
      <c r="D3453" s="10">
        <v>0.22265372168284789</v>
      </c>
    </row>
    <row r="3454" spans="1:4" x14ac:dyDescent="0.25">
      <c r="A3454" s="8" t="s">
        <v>758</v>
      </c>
      <c r="B3454" s="9" t="s">
        <v>870</v>
      </c>
      <c r="C3454" s="10">
        <v>2.0366086357824336</v>
      </c>
      <c r="D3454" s="10">
        <v>0.26941747572815533</v>
      </c>
    </row>
    <row r="3455" spans="1:4" x14ac:dyDescent="0.25">
      <c r="A3455" s="8" t="s">
        <v>758</v>
      </c>
      <c r="B3455" s="9" t="s">
        <v>871</v>
      </c>
      <c r="C3455" s="10">
        <v>2.009461984852956</v>
      </c>
      <c r="D3455" s="10">
        <v>0.12702265372168284</v>
      </c>
    </row>
    <row r="3456" spans="1:4" x14ac:dyDescent="0.25">
      <c r="A3456" s="8" t="s">
        <v>758</v>
      </c>
      <c r="B3456" s="9" t="s">
        <v>871</v>
      </c>
      <c r="C3456" s="10">
        <v>2.002183534966067</v>
      </c>
      <c r="D3456" s="10">
        <v>0.13820388349514562</v>
      </c>
    </row>
    <row r="3457" spans="1:4" x14ac:dyDescent="0.25">
      <c r="A3457" s="8" t="s">
        <v>758</v>
      </c>
      <c r="B3457" s="9" t="s">
        <v>871</v>
      </c>
      <c r="C3457" s="10">
        <v>1.9594964099537722</v>
      </c>
      <c r="D3457" s="10">
        <v>0.10841423948220064</v>
      </c>
    </row>
    <row r="3458" spans="1:4" x14ac:dyDescent="0.25">
      <c r="A3458" s="8" t="s">
        <v>758</v>
      </c>
      <c r="B3458" s="9" t="s">
        <v>872</v>
      </c>
      <c r="C3458" s="10">
        <v>10.622622209107899</v>
      </c>
      <c r="D3458" s="10">
        <v>2.333333333333333</v>
      </c>
    </row>
    <row r="3459" spans="1:4" x14ac:dyDescent="0.25">
      <c r="A3459" s="8" t="s">
        <v>758</v>
      </c>
      <c r="B3459" s="9" t="s">
        <v>872</v>
      </c>
      <c r="C3459" s="10">
        <v>10.896055867020754</v>
      </c>
      <c r="D3459" s="10">
        <v>2.3964401294498385</v>
      </c>
    </row>
    <row r="3460" spans="1:4" x14ac:dyDescent="0.25">
      <c r="A3460" s="8" t="s">
        <v>758</v>
      </c>
      <c r="B3460" s="9" t="s">
        <v>872</v>
      </c>
      <c r="C3460" s="10">
        <v>10.597049277072884</v>
      </c>
      <c r="D3460" s="10">
        <v>2.4190938511326858</v>
      </c>
    </row>
    <row r="3461" spans="1:4" x14ac:dyDescent="0.25">
      <c r="A3461" s="8" t="s">
        <v>758</v>
      </c>
      <c r="B3461" s="9" t="s">
        <v>873</v>
      </c>
      <c r="C3461" s="10">
        <v>9.9518245303432682</v>
      </c>
      <c r="D3461" s="10">
        <v>2.3349514563106797</v>
      </c>
    </row>
    <row r="3462" spans="1:4" x14ac:dyDescent="0.25">
      <c r="A3462" s="8" t="s">
        <v>758</v>
      </c>
      <c r="B3462" s="9" t="s">
        <v>873</v>
      </c>
      <c r="C3462" s="10">
        <v>9.7629782630077706</v>
      </c>
      <c r="D3462" s="10">
        <v>2.412621359223301</v>
      </c>
    </row>
    <row r="3463" spans="1:4" x14ac:dyDescent="0.25">
      <c r="A3463" s="8" t="s">
        <v>758</v>
      </c>
      <c r="B3463" s="9" t="s">
        <v>873</v>
      </c>
      <c r="C3463" s="10">
        <v>9.6213435625061479</v>
      </c>
      <c r="D3463" s="10">
        <v>2.3980582524271843</v>
      </c>
    </row>
    <row r="3464" spans="1:4" x14ac:dyDescent="0.25">
      <c r="A3464" s="8" t="s">
        <v>758</v>
      </c>
      <c r="B3464" s="9" t="s">
        <v>874</v>
      </c>
      <c r="C3464" s="10">
        <v>9.6154421166519128</v>
      </c>
      <c r="D3464" s="10">
        <v>2.4708737864077666</v>
      </c>
    </row>
    <row r="3465" spans="1:4" x14ac:dyDescent="0.25">
      <c r="A3465" s="8" t="s">
        <v>758</v>
      </c>
      <c r="B3465" s="9" t="s">
        <v>874</v>
      </c>
      <c r="C3465" s="10">
        <v>9.4679059702960551</v>
      </c>
      <c r="D3465" s="10">
        <v>2.5857605177993528</v>
      </c>
    </row>
    <row r="3466" spans="1:4" x14ac:dyDescent="0.25">
      <c r="A3466" s="8" t="s">
        <v>758</v>
      </c>
      <c r="B3466" s="9" t="s">
        <v>874</v>
      </c>
      <c r="C3466" s="10">
        <v>9.3734828366283072</v>
      </c>
      <c r="D3466" s="10">
        <v>2.6440129449838183</v>
      </c>
    </row>
    <row r="3467" spans="1:4" x14ac:dyDescent="0.25">
      <c r="A3467" s="8" t="s">
        <v>758</v>
      </c>
      <c r="B3467" s="9" t="s">
        <v>0</v>
      </c>
      <c r="C3467" s="10">
        <v>5.9526113897904986</v>
      </c>
      <c r="D3467" s="10">
        <v>26.278317152103554</v>
      </c>
    </row>
    <row r="3468" spans="1:4" x14ac:dyDescent="0.25">
      <c r="A3468" s="8" t="s">
        <v>758</v>
      </c>
      <c r="B3468" s="9" t="s">
        <v>0</v>
      </c>
      <c r="C3468" s="10">
        <v>5.7440936362742203</v>
      </c>
      <c r="D3468" s="10">
        <v>26.278317152103554</v>
      </c>
    </row>
    <row r="3469" spans="1:4" x14ac:dyDescent="0.25">
      <c r="A3469" s="8" t="s">
        <v>758</v>
      </c>
      <c r="B3469" s="9" t="s">
        <v>0</v>
      </c>
      <c r="C3469" s="10">
        <v>6.0371987803678575</v>
      </c>
      <c r="D3469" s="10">
        <v>25.809061488673137</v>
      </c>
    </row>
    <row r="3470" spans="1:4" x14ac:dyDescent="0.25">
      <c r="A3470" s="8" t="s">
        <v>758</v>
      </c>
      <c r="B3470" s="9" t="s">
        <v>1</v>
      </c>
      <c r="C3470" s="10">
        <v>0.4535654568702665</v>
      </c>
      <c r="D3470" s="10">
        <v>-7.8867313915857593E-2</v>
      </c>
    </row>
    <row r="3471" spans="1:4" x14ac:dyDescent="0.25">
      <c r="A3471" s="8" t="s">
        <v>758</v>
      </c>
      <c r="B3471" s="9" t="s">
        <v>1</v>
      </c>
      <c r="C3471" s="10">
        <v>0.40448509884921807</v>
      </c>
      <c r="D3471" s="10">
        <v>-7.8867313915857593E-2</v>
      </c>
    </row>
    <row r="3472" spans="1:4" x14ac:dyDescent="0.25">
      <c r="A3472" s="8" t="s">
        <v>758</v>
      </c>
      <c r="B3472" s="9" t="s">
        <v>1</v>
      </c>
      <c r="C3472" s="10">
        <v>0.42519917379758043</v>
      </c>
      <c r="D3472" s="10">
        <v>-7.8867313915857593E-2</v>
      </c>
    </row>
    <row r="3473" spans="1:4" x14ac:dyDescent="0.25">
      <c r="A3473" s="8" t="s">
        <v>758</v>
      </c>
      <c r="B3473" s="9" t="s">
        <v>875</v>
      </c>
      <c r="C3473" s="10">
        <v>10.32164847054195</v>
      </c>
      <c r="D3473" s="10">
        <v>1.1906148867313915</v>
      </c>
    </row>
    <row r="3474" spans="1:4" x14ac:dyDescent="0.25">
      <c r="A3474" s="8" t="s">
        <v>758</v>
      </c>
      <c r="B3474" s="9" t="s">
        <v>875</v>
      </c>
      <c r="C3474" s="10">
        <v>10.311812727451558</v>
      </c>
      <c r="D3474" s="10">
        <v>1.1446601941747574</v>
      </c>
    </row>
    <row r="3475" spans="1:4" x14ac:dyDescent="0.25">
      <c r="A3475" s="8" t="s">
        <v>758</v>
      </c>
      <c r="B3475" s="9" t="s">
        <v>875</v>
      </c>
      <c r="C3475" s="10">
        <v>10.646227992524835</v>
      </c>
      <c r="D3475" s="10">
        <v>1.1095469255663428</v>
      </c>
    </row>
    <row r="3476" spans="1:4" x14ac:dyDescent="0.25">
      <c r="A3476" s="8" t="s">
        <v>758</v>
      </c>
      <c r="B3476" s="9" t="s">
        <v>876</v>
      </c>
      <c r="C3476" s="10">
        <v>83.597934493951016</v>
      </c>
      <c r="D3476" s="10">
        <v>11.056634304207121</v>
      </c>
    </row>
    <row r="3477" spans="1:4" x14ac:dyDescent="0.25">
      <c r="A3477" s="8" t="s">
        <v>758</v>
      </c>
      <c r="B3477" s="9" t="s">
        <v>876</v>
      </c>
      <c r="C3477" s="10">
        <v>86.096213238910195</v>
      </c>
      <c r="D3477" s="10">
        <v>11.435275080906148</v>
      </c>
    </row>
    <row r="3478" spans="1:4" x14ac:dyDescent="0.25">
      <c r="A3478" s="8" t="s">
        <v>758</v>
      </c>
      <c r="B3478" s="9" t="s">
        <v>876</v>
      </c>
      <c r="C3478" s="10">
        <v>86.50931444870659</v>
      </c>
      <c r="D3478" s="10">
        <v>11.203883495145632</v>
      </c>
    </row>
    <row r="3479" spans="1:4" x14ac:dyDescent="0.25">
      <c r="A3479" s="8" t="s">
        <v>758</v>
      </c>
      <c r="B3479" s="9" t="s">
        <v>877</v>
      </c>
      <c r="C3479" s="10">
        <v>76.162112717615813</v>
      </c>
      <c r="D3479" s="10">
        <v>11.75080906148867</v>
      </c>
    </row>
    <row r="3480" spans="1:4" x14ac:dyDescent="0.25">
      <c r="A3480" s="8" t="s">
        <v>758</v>
      </c>
      <c r="B3480" s="9" t="s">
        <v>877</v>
      </c>
      <c r="C3480" s="10">
        <v>76.181784203796596</v>
      </c>
      <c r="D3480" s="10">
        <v>11.66504854368932</v>
      </c>
    </row>
    <row r="3481" spans="1:4" x14ac:dyDescent="0.25">
      <c r="A3481" s="8" t="s">
        <v>758</v>
      </c>
      <c r="B3481" s="9" t="s">
        <v>877</v>
      </c>
      <c r="C3481" s="10">
        <v>75.886711911084873</v>
      </c>
      <c r="D3481" s="10">
        <v>12.063106796116504</v>
      </c>
    </row>
    <row r="3482" spans="1:4" x14ac:dyDescent="0.25">
      <c r="A3482" s="8" t="s">
        <v>758</v>
      </c>
      <c r="B3482" s="9" t="s">
        <v>878</v>
      </c>
      <c r="C3482" s="10">
        <v>84.365122455001469</v>
      </c>
      <c r="D3482" s="10">
        <v>11.718446601941748</v>
      </c>
    </row>
    <row r="3483" spans="1:4" x14ac:dyDescent="0.25">
      <c r="A3483" s="8" t="s">
        <v>758</v>
      </c>
      <c r="B3483" s="9" t="s">
        <v>878</v>
      </c>
      <c r="C3483" s="10">
        <v>87.158473492672371</v>
      </c>
      <c r="D3483" s="10">
        <v>11.933656957928802</v>
      </c>
    </row>
    <row r="3484" spans="1:4" x14ac:dyDescent="0.25">
      <c r="A3484" s="8" t="s">
        <v>758</v>
      </c>
      <c r="B3484" s="9" t="s">
        <v>878</v>
      </c>
      <c r="C3484" s="10">
        <v>85.289682305498175</v>
      </c>
      <c r="D3484" s="10">
        <v>11.993527508090615</v>
      </c>
    </row>
    <row r="3485" spans="1:4" x14ac:dyDescent="0.25">
      <c r="A3485" s="8" t="s">
        <v>758</v>
      </c>
      <c r="B3485" s="9" t="s">
        <v>879</v>
      </c>
      <c r="C3485" s="10">
        <v>5.9742500245893577</v>
      </c>
      <c r="D3485" s="10">
        <v>0.65792880258899678</v>
      </c>
    </row>
    <row r="3486" spans="1:4" x14ac:dyDescent="0.25">
      <c r="A3486" s="8" t="s">
        <v>758</v>
      </c>
      <c r="B3486" s="9" t="s">
        <v>879</v>
      </c>
      <c r="C3486" s="10">
        <v>6.1965378184321827</v>
      </c>
      <c r="D3486" s="10">
        <v>0.63786407766990294</v>
      </c>
    </row>
    <row r="3487" spans="1:4" x14ac:dyDescent="0.25">
      <c r="A3487" s="8" t="s">
        <v>758</v>
      </c>
      <c r="B3487" s="9" t="s">
        <v>879</v>
      </c>
      <c r="C3487" s="10">
        <v>6.0116258483328417</v>
      </c>
      <c r="D3487" s="10">
        <v>0.61650485436893199</v>
      </c>
    </row>
    <row r="3488" spans="1:4" x14ac:dyDescent="0.25">
      <c r="A3488" s="8" t="s">
        <v>758</v>
      </c>
      <c r="B3488" s="9" t="s">
        <v>880</v>
      </c>
      <c r="C3488" s="10">
        <v>6.9224156585030006</v>
      </c>
      <c r="D3488" s="10">
        <v>0.87588996763754046</v>
      </c>
    </row>
    <row r="3489" spans="1:4" x14ac:dyDescent="0.25">
      <c r="A3489" s="8" t="s">
        <v>758</v>
      </c>
      <c r="B3489" s="9" t="s">
        <v>880</v>
      </c>
      <c r="C3489" s="10">
        <v>6.7355365397855804</v>
      </c>
      <c r="D3489" s="10">
        <v>0.84773462783171516</v>
      </c>
    </row>
    <row r="3490" spans="1:4" x14ac:dyDescent="0.25">
      <c r="A3490" s="8" t="s">
        <v>758</v>
      </c>
      <c r="B3490" s="9" t="s">
        <v>880</v>
      </c>
      <c r="C3490" s="10">
        <v>6.8771712402872049</v>
      </c>
      <c r="D3490" s="10">
        <v>0.87637540453074425</v>
      </c>
    </row>
    <row r="3491" spans="1:4" x14ac:dyDescent="0.25">
      <c r="A3491" s="8" t="s">
        <v>758</v>
      </c>
      <c r="B3491" s="9" t="s">
        <v>881</v>
      </c>
      <c r="C3491" s="10">
        <v>7.2548637749581983</v>
      </c>
      <c r="D3491" s="10">
        <v>0.92119741100323616</v>
      </c>
    </row>
    <row r="3492" spans="1:4" x14ac:dyDescent="0.25">
      <c r="A3492" s="8" t="s">
        <v>758</v>
      </c>
      <c r="B3492" s="9" t="s">
        <v>881</v>
      </c>
      <c r="C3492" s="10">
        <v>7.2194550998327927</v>
      </c>
      <c r="D3492" s="10">
        <v>0.92119741100323616</v>
      </c>
    </row>
    <row r="3493" spans="1:4" x14ac:dyDescent="0.25">
      <c r="A3493" s="8" t="s">
        <v>758</v>
      </c>
      <c r="B3493" s="9" t="s">
        <v>881</v>
      </c>
      <c r="C3493" s="10">
        <v>7.25289662634012</v>
      </c>
      <c r="D3493" s="10">
        <v>0.98171521035598697</v>
      </c>
    </row>
    <row r="3494" spans="1:4" x14ac:dyDescent="0.25">
      <c r="A3494" s="8" t="s">
        <v>758</v>
      </c>
      <c r="B3494" s="9" t="s">
        <v>882</v>
      </c>
      <c r="C3494" s="10">
        <v>24.229389200354085</v>
      </c>
      <c r="D3494" s="10">
        <v>6.7977346278317139</v>
      </c>
    </row>
    <row r="3495" spans="1:4" x14ac:dyDescent="0.25">
      <c r="A3495" s="8" t="s">
        <v>758</v>
      </c>
      <c r="B3495" s="9" t="s">
        <v>882</v>
      </c>
      <c r="C3495" s="10">
        <v>25.567050260647193</v>
      </c>
      <c r="D3495" s="10">
        <v>7.2427184466019412</v>
      </c>
    </row>
    <row r="3496" spans="1:4" x14ac:dyDescent="0.25">
      <c r="A3496" s="8" t="s">
        <v>758</v>
      </c>
      <c r="B3496" s="9" t="s">
        <v>882</v>
      </c>
      <c r="C3496" s="10">
        <v>24.760519327235173</v>
      </c>
      <c r="D3496" s="10">
        <v>7.0226537216828477</v>
      </c>
    </row>
    <row r="3497" spans="1:4" x14ac:dyDescent="0.25">
      <c r="A3497" s="8" t="s">
        <v>758</v>
      </c>
      <c r="B3497" s="9" t="s">
        <v>883</v>
      </c>
      <c r="C3497" s="10">
        <v>25.252306481754697</v>
      </c>
      <c r="D3497" s="10">
        <v>7.4304207119741097</v>
      </c>
    </row>
    <row r="3498" spans="1:4" x14ac:dyDescent="0.25">
      <c r="A3498" s="8" t="s">
        <v>758</v>
      </c>
      <c r="B3498" s="9" t="s">
        <v>883</v>
      </c>
      <c r="C3498" s="10">
        <v>25.586721746827973</v>
      </c>
      <c r="D3498" s="10">
        <v>7.6019417475728162</v>
      </c>
    </row>
    <row r="3499" spans="1:4" x14ac:dyDescent="0.25">
      <c r="A3499" s="8" t="s">
        <v>758</v>
      </c>
      <c r="B3499" s="9" t="s">
        <v>883</v>
      </c>
      <c r="C3499" s="10">
        <v>25.330992426477824</v>
      </c>
      <c r="D3499" s="10">
        <v>7.4676375404530742</v>
      </c>
    </row>
    <row r="3500" spans="1:4" x14ac:dyDescent="0.25">
      <c r="A3500" s="8" t="s">
        <v>758</v>
      </c>
      <c r="B3500" s="9" t="s">
        <v>884</v>
      </c>
      <c r="C3500" s="10">
        <v>26.609639028228585</v>
      </c>
      <c r="D3500" s="10">
        <v>7.8980582524271838</v>
      </c>
    </row>
    <row r="3501" spans="1:4" x14ac:dyDescent="0.25">
      <c r="A3501" s="8" t="s">
        <v>758</v>
      </c>
      <c r="B3501" s="9" t="s">
        <v>884</v>
      </c>
      <c r="C3501" s="10">
        <v>25.921137011901251</v>
      </c>
      <c r="D3501" s="10">
        <v>7.7621359223300965</v>
      </c>
    </row>
    <row r="3502" spans="1:4" x14ac:dyDescent="0.25">
      <c r="A3502" s="8" t="s">
        <v>758</v>
      </c>
      <c r="B3502" s="9" t="s">
        <v>884</v>
      </c>
      <c r="C3502" s="10">
        <v>26.924382807121081</v>
      </c>
      <c r="D3502" s="10">
        <v>7.8365695792880254</v>
      </c>
    </row>
  </sheetData>
  <sortState xmlns:xlrd2="http://schemas.microsoft.com/office/spreadsheetml/2017/richdata2" ref="A2:D2709">
    <sortCondition ref="B2:B2709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0CCEF-E454-9C45-BE32-5635093E18FD}">
  <dimension ref="A1:M3280"/>
  <sheetViews>
    <sheetView zoomScale="10" zoomScaleNormal="10" workbookViewId="0">
      <selection activeCell="CW77" sqref="CW77"/>
    </sheetView>
  </sheetViews>
  <sheetFormatPr defaultColWidth="11" defaultRowHeight="15.75" x14ac:dyDescent="0.25"/>
  <sheetData>
    <row r="1" spans="1:13" x14ac:dyDescent="0.25">
      <c r="A1" t="s">
        <v>885</v>
      </c>
      <c r="B1" t="s">
        <v>886</v>
      </c>
      <c r="C1" t="s">
        <v>10</v>
      </c>
      <c r="D1" t="s">
        <v>11</v>
      </c>
      <c r="G1" t="s">
        <v>885</v>
      </c>
      <c r="H1" t="s">
        <v>886</v>
      </c>
      <c r="I1" t="s">
        <v>10</v>
      </c>
      <c r="J1" t="s">
        <v>11</v>
      </c>
    </row>
    <row r="2" spans="1:13" x14ac:dyDescent="0.25">
      <c r="A2" s="1">
        <v>517</v>
      </c>
      <c r="B2" s="1" t="s">
        <v>887</v>
      </c>
      <c r="C2" s="1">
        <v>0.63366049011267189</v>
      </c>
      <c r="D2" s="1">
        <v>0.13926896012509776</v>
      </c>
      <c r="G2" s="1">
        <v>116</v>
      </c>
      <c r="H2" s="1" t="s">
        <v>888</v>
      </c>
      <c r="I2">
        <v>4.043564967</v>
      </c>
      <c r="J2" s="1">
        <v>0.39866465647210853</v>
      </c>
      <c r="M2" s="1"/>
    </row>
    <row r="3" spans="1:13" x14ac:dyDescent="0.25">
      <c r="A3" s="1">
        <v>517</v>
      </c>
      <c r="B3" s="1" t="s">
        <v>887</v>
      </c>
      <c r="C3" s="1">
        <v>0.63366049011267189</v>
      </c>
      <c r="D3" s="1">
        <v>0.13926896012509776</v>
      </c>
      <c r="G3" s="1">
        <v>116</v>
      </c>
      <c r="H3" s="1" t="s">
        <v>888</v>
      </c>
      <c r="I3">
        <v>3.9859991780000001</v>
      </c>
      <c r="J3" s="1">
        <v>0.39543398664656476</v>
      </c>
      <c r="M3" s="1"/>
    </row>
    <row r="4" spans="1:13" x14ac:dyDescent="0.25">
      <c r="A4" s="1">
        <v>517</v>
      </c>
      <c r="B4" s="1" t="s">
        <v>887</v>
      </c>
      <c r="C4" s="1">
        <v>0.63366049011267189</v>
      </c>
      <c r="D4" s="1">
        <v>0.13926896012509776</v>
      </c>
      <c r="G4" s="1">
        <v>116</v>
      </c>
      <c r="H4" s="1" t="s">
        <v>888</v>
      </c>
      <c r="I4">
        <v>4.004502467</v>
      </c>
      <c r="J4" s="1">
        <v>0.35343527891449494</v>
      </c>
      <c r="M4" s="1"/>
    </row>
    <row r="5" spans="1:13" x14ac:dyDescent="0.25">
      <c r="A5" s="1">
        <v>1131</v>
      </c>
      <c r="B5" s="1" t="s">
        <v>887</v>
      </c>
      <c r="C5" s="1">
        <v>0.8525659374361072</v>
      </c>
      <c r="D5" s="1">
        <v>0.15440143935404599</v>
      </c>
      <c r="G5" s="1">
        <v>118</v>
      </c>
      <c r="H5" s="1" t="s">
        <v>888</v>
      </c>
      <c r="I5" s="1">
        <v>4.0333773255566436</v>
      </c>
      <c r="J5" s="1">
        <v>0.40577213008830498</v>
      </c>
      <c r="M5" s="1"/>
    </row>
    <row r="6" spans="1:13" x14ac:dyDescent="0.25">
      <c r="A6" s="1">
        <v>1131</v>
      </c>
      <c r="B6" s="1" t="s">
        <v>887</v>
      </c>
      <c r="C6" s="1">
        <v>0.86892251073400129</v>
      </c>
      <c r="D6" s="1">
        <v>0.15440143935404599</v>
      </c>
      <c r="G6" s="1">
        <v>118</v>
      </c>
      <c r="H6" s="1" t="s">
        <v>888</v>
      </c>
      <c r="I6" s="1">
        <v>3.950359742858359</v>
      </c>
      <c r="J6" s="1">
        <v>0.38563428817574841</v>
      </c>
      <c r="M6" s="1"/>
    </row>
    <row r="7" spans="1:13" x14ac:dyDescent="0.25">
      <c r="A7" s="1">
        <v>1133</v>
      </c>
      <c r="B7" s="1" t="s">
        <v>887</v>
      </c>
      <c r="C7" s="1">
        <v>0.89284399918217139</v>
      </c>
      <c r="D7" s="1">
        <v>0.15440143935404599</v>
      </c>
      <c r="G7" s="1">
        <v>118</v>
      </c>
      <c r="H7" s="1" t="s">
        <v>888</v>
      </c>
      <c r="I7" s="1">
        <v>4.0631785090893615</v>
      </c>
      <c r="J7" s="1">
        <v>0.40178763730346762</v>
      </c>
      <c r="M7" s="1"/>
    </row>
    <row r="8" spans="1:13" x14ac:dyDescent="0.25">
      <c r="A8" s="1">
        <v>1133</v>
      </c>
      <c r="B8" s="1" t="s">
        <v>887</v>
      </c>
      <c r="C8" s="1">
        <v>0.91492537313432831</v>
      </c>
      <c r="D8" s="1">
        <v>0.15440143935404599</v>
      </c>
      <c r="G8" s="1">
        <v>120</v>
      </c>
      <c r="H8" s="1" t="s">
        <v>888</v>
      </c>
      <c r="I8" s="1">
        <v>4.0759504448890969</v>
      </c>
      <c r="J8" s="1">
        <v>0.36301959939694162</v>
      </c>
      <c r="M8" s="1"/>
    </row>
    <row r="9" spans="1:13" x14ac:dyDescent="0.25">
      <c r="A9" s="1">
        <v>1131</v>
      </c>
      <c r="B9" s="1" t="s">
        <v>887</v>
      </c>
      <c r="C9" s="1">
        <v>0.92801063177264365</v>
      </c>
      <c r="D9" s="1">
        <v>0.15440143935404599</v>
      </c>
      <c r="G9" s="1">
        <v>120</v>
      </c>
      <c r="H9" s="1" t="s">
        <v>888</v>
      </c>
      <c r="I9" s="1">
        <v>4.0312486695900205</v>
      </c>
      <c r="J9" s="1">
        <v>0.38035752746069351</v>
      </c>
      <c r="M9" s="1"/>
    </row>
    <row r="10" spans="1:13" x14ac:dyDescent="0.25">
      <c r="A10" s="1">
        <v>1133</v>
      </c>
      <c r="B10" s="1" t="s">
        <v>887</v>
      </c>
      <c r="C10" s="1">
        <v>0.93578000408914341</v>
      </c>
      <c r="D10" s="1">
        <v>0.15440143935404599</v>
      </c>
      <c r="G10" s="1">
        <v>120</v>
      </c>
      <c r="H10" s="1" t="s">
        <v>888</v>
      </c>
      <c r="I10" s="1">
        <v>4.1568393716207588</v>
      </c>
      <c r="J10" s="1">
        <v>0.3740038768037906</v>
      </c>
      <c r="M10" s="1"/>
    </row>
    <row r="11" spans="1:13" x14ac:dyDescent="0.25">
      <c r="A11" s="1">
        <v>1129</v>
      </c>
      <c r="B11" s="1" t="s">
        <v>887</v>
      </c>
      <c r="C11" s="1">
        <v>0.95990594970353704</v>
      </c>
      <c r="D11" s="1">
        <v>0.15440143935404599</v>
      </c>
      <c r="G11" s="1">
        <v>122</v>
      </c>
      <c r="H11" s="1" t="s">
        <v>888</v>
      </c>
      <c r="I11" s="1">
        <v>19.072347860000001</v>
      </c>
      <c r="J11" s="3">
        <v>0.78771515000000003</v>
      </c>
      <c r="M11" s="1"/>
    </row>
    <row r="12" spans="1:13" x14ac:dyDescent="0.25">
      <c r="A12" s="1">
        <v>1129</v>
      </c>
      <c r="B12" s="1" t="s">
        <v>887</v>
      </c>
      <c r="C12" s="1">
        <v>0.97094663667961556</v>
      </c>
      <c r="D12" s="1">
        <v>0.15440143935404599</v>
      </c>
      <c r="G12" s="1">
        <v>122</v>
      </c>
      <c r="H12" s="1" t="s">
        <v>888</v>
      </c>
      <c r="I12" s="1">
        <v>19.592495889999999</v>
      </c>
      <c r="J12" s="3">
        <v>0.79971541999999995</v>
      </c>
      <c r="M12" s="1"/>
    </row>
    <row r="13" spans="1:13" x14ac:dyDescent="0.25">
      <c r="A13" s="1">
        <v>1129</v>
      </c>
      <c r="B13" s="1" t="s">
        <v>887</v>
      </c>
      <c r="C13" s="1">
        <v>0.99527703946023305</v>
      </c>
      <c r="D13" s="1">
        <v>0.15440143935404599</v>
      </c>
      <c r="G13" s="1">
        <v>122</v>
      </c>
      <c r="H13" s="1" t="s">
        <v>888</v>
      </c>
      <c r="I13" s="1">
        <v>19.111410360000001</v>
      </c>
      <c r="J13" s="3">
        <v>0.79971541999999995</v>
      </c>
      <c r="M13" s="1"/>
    </row>
    <row r="14" spans="1:13" x14ac:dyDescent="0.25">
      <c r="A14" s="1">
        <v>181</v>
      </c>
      <c r="B14" s="1" t="s">
        <v>887</v>
      </c>
      <c r="C14" s="1">
        <v>1.7993528885861465</v>
      </c>
      <c r="D14" s="1">
        <v>0.28128365281068274</v>
      </c>
      <c r="G14" s="1">
        <v>124</v>
      </c>
      <c r="H14" s="1" t="s">
        <v>888</v>
      </c>
      <c r="I14" s="1">
        <v>21.494222860000001</v>
      </c>
      <c r="J14" s="3">
        <v>1.01914901</v>
      </c>
      <c r="M14" s="1"/>
    </row>
    <row r="15" spans="1:13" x14ac:dyDescent="0.25">
      <c r="A15" s="1">
        <v>185</v>
      </c>
      <c r="B15" s="1" t="s">
        <v>887</v>
      </c>
      <c r="C15" s="1">
        <v>1.801055813359445</v>
      </c>
      <c r="D15" s="1">
        <v>0.28742192547921602</v>
      </c>
      <c r="G15" s="1">
        <v>124</v>
      </c>
      <c r="H15" s="1" t="s">
        <v>888</v>
      </c>
      <c r="I15" s="1">
        <v>22.090439969999998</v>
      </c>
      <c r="J15" s="3">
        <v>1.04143523</v>
      </c>
      <c r="M15" s="1"/>
    </row>
    <row r="16" spans="1:13" x14ac:dyDescent="0.25">
      <c r="A16" s="1">
        <v>181</v>
      </c>
      <c r="B16" s="1" t="s">
        <v>887</v>
      </c>
      <c r="C16" s="1">
        <v>1.8019072757460939</v>
      </c>
      <c r="D16" s="1">
        <v>0.24714624165410295</v>
      </c>
      <c r="G16" s="1">
        <v>124</v>
      </c>
      <c r="H16" s="1" t="s">
        <v>888</v>
      </c>
      <c r="I16" s="1">
        <v>21.7614926</v>
      </c>
      <c r="J16" s="3">
        <v>1.03629226</v>
      </c>
      <c r="M16" s="1"/>
    </row>
    <row r="17" spans="1:13" x14ac:dyDescent="0.25">
      <c r="A17" s="1">
        <v>185</v>
      </c>
      <c r="B17" s="1" t="s">
        <v>887</v>
      </c>
      <c r="C17" s="1">
        <v>1.8148920771424921</v>
      </c>
      <c r="D17" s="1">
        <v>0.31617488692655615</v>
      </c>
      <c r="G17" s="1">
        <v>126</v>
      </c>
      <c r="H17" s="1" t="s">
        <v>888</v>
      </c>
      <c r="I17" s="1">
        <v>21.699814969999998</v>
      </c>
      <c r="J17" s="3">
        <v>0.94714735999999999</v>
      </c>
      <c r="M17" s="1"/>
    </row>
    <row r="18" spans="1:13" x14ac:dyDescent="0.25">
      <c r="A18" s="1">
        <v>185</v>
      </c>
      <c r="B18" s="1" t="s">
        <v>887</v>
      </c>
      <c r="C18" s="1">
        <v>1.8223423730256716</v>
      </c>
      <c r="D18" s="1">
        <v>0.31262115011845792</v>
      </c>
      <c r="G18" s="1">
        <v>126</v>
      </c>
      <c r="H18" s="1" t="s">
        <v>888</v>
      </c>
      <c r="I18" s="1">
        <v>20.972018909999999</v>
      </c>
      <c r="J18" s="3">
        <v>0.90600356999999998</v>
      </c>
      <c r="M18" s="1"/>
    </row>
    <row r="19" spans="1:13" x14ac:dyDescent="0.25">
      <c r="A19" s="1">
        <v>181</v>
      </c>
      <c r="B19" s="1" t="s">
        <v>887</v>
      </c>
      <c r="C19" s="1">
        <v>1.8415002767252757</v>
      </c>
      <c r="D19" s="1">
        <v>0.25651518414818009</v>
      </c>
      <c r="G19" s="1">
        <v>126</v>
      </c>
      <c r="H19" s="1" t="s">
        <v>888</v>
      </c>
      <c r="I19" s="1">
        <v>21.63813734</v>
      </c>
      <c r="J19" s="3">
        <v>0.93514708999999996</v>
      </c>
      <c r="M19" s="1"/>
    </row>
    <row r="20" spans="1:13" x14ac:dyDescent="0.25">
      <c r="A20" s="1">
        <v>961</v>
      </c>
      <c r="B20" s="1" t="s">
        <v>887</v>
      </c>
      <c r="C20" s="1">
        <v>1.9364807711222585</v>
      </c>
      <c r="D20" s="1">
        <v>0.34336569579288023</v>
      </c>
      <c r="G20" s="1">
        <v>128</v>
      </c>
      <c r="H20" s="1" t="s">
        <v>888</v>
      </c>
      <c r="I20" s="1">
        <v>4.3548043765166682</v>
      </c>
      <c r="J20" s="1">
        <v>0.33114365711824251</v>
      </c>
      <c r="M20" s="1"/>
    </row>
    <row r="21" spans="1:13" x14ac:dyDescent="0.25">
      <c r="A21" s="1">
        <v>183</v>
      </c>
      <c r="B21" s="1" t="s">
        <v>887</v>
      </c>
      <c r="C21" s="1">
        <v>1.9402699135765678</v>
      </c>
      <c r="D21" s="1">
        <v>0.26782252853758348</v>
      </c>
      <c r="G21" s="1">
        <v>128</v>
      </c>
      <c r="H21" s="1" t="s">
        <v>888</v>
      </c>
      <c r="I21" s="1">
        <v>4.3803482481161398</v>
      </c>
      <c r="J21" s="1">
        <v>0.34266637949601547</v>
      </c>
      <c r="M21" s="1"/>
    </row>
    <row r="22" spans="1:13" x14ac:dyDescent="0.25">
      <c r="A22" s="1">
        <v>183</v>
      </c>
      <c r="B22" s="1" t="s">
        <v>887</v>
      </c>
      <c r="C22" s="1">
        <v>1.943462897526502</v>
      </c>
      <c r="D22" s="1">
        <v>0.28699116950247688</v>
      </c>
      <c r="G22" s="1">
        <v>128</v>
      </c>
      <c r="H22" s="1" t="s">
        <v>888</v>
      </c>
      <c r="I22" s="1">
        <v>4.4782664225807824</v>
      </c>
      <c r="J22" s="1">
        <v>0.33965108765884128</v>
      </c>
      <c r="M22" s="1"/>
    </row>
    <row r="23" spans="1:13" x14ac:dyDescent="0.25">
      <c r="A23" s="1">
        <v>183</v>
      </c>
      <c r="B23" s="1" t="s">
        <v>887</v>
      </c>
      <c r="C23" s="1">
        <v>1.9485716718463961</v>
      </c>
      <c r="D23" s="1">
        <v>0.27859142795606284</v>
      </c>
      <c r="G23" s="1">
        <v>130</v>
      </c>
      <c r="H23" s="1" t="s">
        <v>888</v>
      </c>
      <c r="I23" s="1">
        <v>4.6506875558772185</v>
      </c>
      <c r="J23" s="1">
        <v>0.36334266637949597</v>
      </c>
      <c r="M23" s="1"/>
    </row>
    <row r="24" spans="1:13" x14ac:dyDescent="0.25">
      <c r="A24" s="1">
        <v>965</v>
      </c>
      <c r="B24" s="1" t="s">
        <v>887</v>
      </c>
      <c r="C24" s="1">
        <v>1.9594964099537722</v>
      </c>
      <c r="D24" s="1">
        <v>0.10841423948220064</v>
      </c>
      <c r="G24" s="1">
        <v>130</v>
      </c>
      <c r="H24" s="1" t="s">
        <v>888</v>
      </c>
      <c r="I24" s="1">
        <v>4.565541317212312</v>
      </c>
      <c r="J24" s="1">
        <v>0.40286452724531552</v>
      </c>
      <c r="M24" s="1"/>
    </row>
    <row r="25" spans="1:13" x14ac:dyDescent="0.25">
      <c r="A25" s="1">
        <v>443</v>
      </c>
      <c r="B25" s="1" t="s">
        <v>887</v>
      </c>
      <c r="C25" s="1">
        <v>1.9709916377897203</v>
      </c>
      <c r="D25" s="1">
        <v>7.6459483009003779E-2</v>
      </c>
      <c r="G25" s="1">
        <v>130</v>
      </c>
      <c r="H25" s="1" t="s">
        <v>888</v>
      </c>
      <c r="I25" s="1">
        <v>4.5038102941802549</v>
      </c>
      <c r="J25" s="1">
        <v>0.39403402972216245</v>
      </c>
      <c r="M25" s="1"/>
    </row>
    <row r="26" spans="1:13" x14ac:dyDescent="0.25">
      <c r="A26" s="1">
        <v>961</v>
      </c>
      <c r="B26" s="1" t="s">
        <v>887</v>
      </c>
      <c r="C26" s="1">
        <v>1.9772007475164748</v>
      </c>
      <c r="D26" s="1">
        <v>7.2200647249190925E-2</v>
      </c>
      <c r="G26" s="1">
        <v>132</v>
      </c>
      <c r="H26" s="1" t="s">
        <v>888</v>
      </c>
      <c r="I26" s="1">
        <v>4.2462429222189106</v>
      </c>
      <c r="J26" s="1">
        <v>0.34578936032737456</v>
      </c>
      <c r="M26" s="1"/>
    </row>
    <row r="27" spans="1:13" x14ac:dyDescent="0.25">
      <c r="A27" s="1">
        <v>443</v>
      </c>
      <c r="B27" s="1" t="s">
        <v>887</v>
      </c>
      <c r="C27" s="1">
        <v>1.9772166082211109</v>
      </c>
      <c r="D27" s="1">
        <v>7.6459483009003779E-2</v>
      </c>
      <c r="G27" s="1">
        <v>132</v>
      </c>
      <c r="H27" s="1" t="s">
        <v>888</v>
      </c>
      <c r="I27" s="1">
        <v>4.3846055600493843</v>
      </c>
      <c r="J27" s="1">
        <v>0.34158948955416757</v>
      </c>
      <c r="M27" s="1"/>
    </row>
    <row r="28" spans="1:13" x14ac:dyDescent="0.25">
      <c r="A28" s="1">
        <v>149</v>
      </c>
      <c r="B28" s="1" t="s">
        <v>887</v>
      </c>
      <c r="C28" s="1">
        <v>1.9849716888756437</v>
      </c>
      <c r="D28" s="1">
        <v>0.31046737023476201</v>
      </c>
      <c r="G28" s="1">
        <v>132</v>
      </c>
      <c r="H28" s="1" t="s">
        <v>888</v>
      </c>
      <c r="I28" s="1">
        <v>4.3441610966835542</v>
      </c>
      <c r="J28" s="1">
        <v>0.32995907818220976</v>
      </c>
      <c r="M28" s="1"/>
    </row>
    <row r="29" spans="1:13" x14ac:dyDescent="0.25">
      <c r="A29" s="1">
        <v>787</v>
      </c>
      <c r="B29" s="1" t="s">
        <v>887</v>
      </c>
      <c r="C29" s="1">
        <v>1.9852637235449733</v>
      </c>
      <c r="D29" s="1">
        <v>2.6342340359180382E-2</v>
      </c>
      <c r="G29" s="1">
        <v>134</v>
      </c>
      <c r="H29" s="1" t="s">
        <v>888</v>
      </c>
      <c r="I29" s="1">
        <v>16.539453129999998</v>
      </c>
      <c r="J29" s="3">
        <v>1.8060241399999999</v>
      </c>
      <c r="M29" s="1"/>
    </row>
    <row r="30" spans="1:13" x14ac:dyDescent="0.25">
      <c r="A30" s="1">
        <v>149</v>
      </c>
      <c r="B30" s="1" t="s">
        <v>887</v>
      </c>
      <c r="C30" s="1">
        <v>1.9909319255821873</v>
      </c>
      <c r="D30" s="1">
        <v>0.34029722162395004</v>
      </c>
      <c r="G30" s="1">
        <v>134</v>
      </c>
      <c r="H30" s="1" t="s">
        <v>888</v>
      </c>
      <c r="I30" s="1">
        <v>17.065768909999999</v>
      </c>
      <c r="J30" s="3">
        <v>1.81116711</v>
      </c>
      <c r="M30" s="1"/>
    </row>
    <row r="31" spans="1:13" x14ac:dyDescent="0.25">
      <c r="A31" s="1">
        <v>149</v>
      </c>
      <c r="B31" s="1" t="s">
        <v>887</v>
      </c>
      <c r="C31" s="1">
        <v>1.991357656775512</v>
      </c>
      <c r="D31" s="1">
        <v>0.30519060951970711</v>
      </c>
      <c r="G31" s="1">
        <v>134</v>
      </c>
      <c r="H31" s="1" t="s">
        <v>888</v>
      </c>
      <c r="I31" s="1">
        <v>17.119222860000001</v>
      </c>
      <c r="J31" s="3">
        <v>1.88488308</v>
      </c>
      <c r="M31" s="1"/>
    </row>
    <row r="32" spans="1:13" x14ac:dyDescent="0.25">
      <c r="A32" s="1">
        <v>963</v>
      </c>
      <c r="B32" s="1" t="s">
        <v>887</v>
      </c>
      <c r="C32" s="1">
        <v>1.9929379364610997</v>
      </c>
      <c r="D32" s="1">
        <v>0.22702265372168284</v>
      </c>
      <c r="G32" s="1">
        <v>136</v>
      </c>
      <c r="H32" s="1" t="s">
        <v>888</v>
      </c>
      <c r="I32" s="1">
        <v>18.920209700000001</v>
      </c>
      <c r="J32" s="3">
        <v>2.3168929600000001</v>
      </c>
      <c r="M32" s="1"/>
    </row>
    <row r="33" spans="1:13" x14ac:dyDescent="0.25">
      <c r="A33" s="1">
        <v>965</v>
      </c>
      <c r="B33" s="1" t="s">
        <v>887</v>
      </c>
      <c r="C33" s="1">
        <v>2.002183534966067</v>
      </c>
      <c r="D33" s="1">
        <v>0.13820388349514562</v>
      </c>
      <c r="G33" s="1">
        <v>136</v>
      </c>
      <c r="H33" s="1" t="s">
        <v>888</v>
      </c>
      <c r="I33" s="1">
        <v>19.275884049999998</v>
      </c>
      <c r="J33" s="3">
        <v>2.2037475099999999</v>
      </c>
      <c r="M33" s="1"/>
    </row>
    <row r="34" spans="1:13" x14ac:dyDescent="0.25">
      <c r="A34" s="1">
        <v>965</v>
      </c>
      <c r="B34" s="1" t="s">
        <v>887</v>
      </c>
      <c r="C34" s="1">
        <v>2.009461984852956</v>
      </c>
      <c r="D34" s="1">
        <v>0.12702265372168284</v>
      </c>
      <c r="G34" s="1">
        <v>136</v>
      </c>
      <c r="H34" s="1" t="s">
        <v>888</v>
      </c>
      <c r="I34" s="1">
        <v>18.98188734</v>
      </c>
      <c r="J34" s="3">
        <v>2.2894637599999998</v>
      </c>
      <c r="M34" s="1"/>
    </row>
    <row r="35" spans="1:13" x14ac:dyDescent="0.25">
      <c r="A35" s="1">
        <v>787</v>
      </c>
      <c r="B35" s="1" t="s">
        <v>887</v>
      </c>
      <c r="C35" s="1">
        <v>2.0123387896825395</v>
      </c>
      <c r="D35" s="1">
        <v>2.6342340359180382E-2</v>
      </c>
      <c r="G35" s="1">
        <v>138</v>
      </c>
      <c r="H35" s="1" t="s">
        <v>888</v>
      </c>
      <c r="I35" s="1">
        <v>19.121689969999998</v>
      </c>
      <c r="J35" s="3">
        <v>2.26203456</v>
      </c>
      <c r="M35" s="1"/>
    </row>
    <row r="36" spans="1:13" x14ac:dyDescent="0.25">
      <c r="A36" s="1">
        <v>443</v>
      </c>
      <c r="B36" s="1" t="s">
        <v>887</v>
      </c>
      <c r="C36" s="1">
        <v>2.0149814288382126</v>
      </c>
      <c r="D36" s="1">
        <v>7.6459483009003779E-2</v>
      </c>
      <c r="G36" s="1">
        <v>138</v>
      </c>
      <c r="H36" s="1" t="s">
        <v>888</v>
      </c>
      <c r="I36" s="1">
        <v>19.397183389999999</v>
      </c>
      <c r="J36" s="3">
        <v>2.2277480600000001</v>
      </c>
      <c r="M36" s="1"/>
    </row>
    <row r="37" spans="1:13" x14ac:dyDescent="0.25">
      <c r="A37" s="1">
        <v>441</v>
      </c>
      <c r="B37" s="1" t="s">
        <v>887</v>
      </c>
      <c r="C37" s="1">
        <v>2.0176789160251491</v>
      </c>
      <c r="D37" s="1">
        <v>7.6459483009003779E-2</v>
      </c>
      <c r="G37" s="1">
        <v>138</v>
      </c>
      <c r="H37" s="1" t="s">
        <v>888</v>
      </c>
      <c r="I37" s="1">
        <v>19.354009049999998</v>
      </c>
      <c r="J37" s="3">
        <v>2.30317836</v>
      </c>
      <c r="M37" s="1"/>
    </row>
    <row r="38" spans="1:13" x14ac:dyDescent="0.25">
      <c r="A38" s="1">
        <v>439</v>
      </c>
      <c r="B38" s="1" t="s">
        <v>887</v>
      </c>
      <c r="C38" s="1">
        <v>2.018093914053908</v>
      </c>
      <c r="D38" s="1">
        <v>7.6459483009003779E-2</v>
      </c>
      <c r="G38" s="1">
        <v>140</v>
      </c>
      <c r="H38" s="1" t="s">
        <v>888</v>
      </c>
      <c r="I38" s="1">
        <v>46.226953129999998</v>
      </c>
      <c r="J38" s="3">
        <v>6.39184324</v>
      </c>
      <c r="M38" s="1"/>
    </row>
    <row r="39" spans="1:13" x14ac:dyDescent="0.25">
      <c r="A39" s="1">
        <v>961</v>
      </c>
      <c r="B39" s="1" t="s">
        <v>887</v>
      </c>
      <c r="C39" s="1">
        <v>2.0181174387724994</v>
      </c>
      <c r="D39" s="1">
        <v>0.33478964401294498</v>
      </c>
      <c r="G39" s="1">
        <v>140</v>
      </c>
      <c r="H39" s="1" t="s">
        <v>888</v>
      </c>
      <c r="I39" s="1">
        <v>46.144716279999997</v>
      </c>
      <c r="J39" s="3">
        <v>6.5975622300000003</v>
      </c>
      <c r="M39" s="1"/>
    </row>
    <row r="40" spans="1:13" x14ac:dyDescent="0.25">
      <c r="A40" s="1">
        <v>439</v>
      </c>
      <c r="B40" s="1" t="s">
        <v>887</v>
      </c>
      <c r="C40" s="1">
        <v>2.0278463677297531</v>
      </c>
      <c r="D40" s="1">
        <v>7.6459483009003779E-2</v>
      </c>
      <c r="G40" s="1">
        <v>140</v>
      </c>
      <c r="H40" s="1" t="s">
        <v>888</v>
      </c>
      <c r="I40" s="1">
        <v>46.124157070000003</v>
      </c>
      <c r="J40" s="3">
        <v>6.3661283700000002</v>
      </c>
      <c r="M40" s="1"/>
    </row>
    <row r="41" spans="1:13" x14ac:dyDescent="0.25">
      <c r="A41" s="1">
        <v>787</v>
      </c>
      <c r="B41" s="1" t="s">
        <v>887</v>
      </c>
      <c r="C41" s="1">
        <v>2.0313533399470898</v>
      </c>
      <c r="D41" s="1">
        <v>2.6342340359180382E-2</v>
      </c>
      <c r="G41" s="1">
        <v>142</v>
      </c>
      <c r="H41" s="1" t="s">
        <v>888</v>
      </c>
      <c r="I41" s="1">
        <v>48.940768910000003</v>
      </c>
      <c r="J41" s="3">
        <v>7.3484365399999998</v>
      </c>
      <c r="M41" s="1"/>
    </row>
    <row r="42" spans="1:13" x14ac:dyDescent="0.25">
      <c r="A42" s="1">
        <v>963</v>
      </c>
      <c r="B42" s="1" t="s">
        <v>887</v>
      </c>
      <c r="C42" s="1">
        <v>2.0366086357824336</v>
      </c>
      <c r="D42" s="1">
        <v>0.26941747572815533</v>
      </c>
      <c r="G42" s="1">
        <v>142</v>
      </c>
      <c r="H42" s="1" t="s">
        <v>888</v>
      </c>
      <c r="I42" s="1">
        <v>50.421032070000003</v>
      </c>
      <c r="J42" s="3">
        <v>7.4684392800000001</v>
      </c>
      <c r="M42" s="1"/>
    </row>
    <row r="43" spans="1:13" x14ac:dyDescent="0.25">
      <c r="A43" s="1">
        <v>441</v>
      </c>
      <c r="B43" s="1" t="s">
        <v>887</v>
      </c>
      <c r="C43" s="1">
        <v>2.0463137800095446</v>
      </c>
      <c r="D43" s="1">
        <v>7.6459483009003779E-2</v>
      </c>
      <c r="G43" s="1">
        <v>142</v>
      </c>
      <c r="H43" s="1" t="s">
        <v>888</v>
      </c>
      <c r="I43" s="1">
        <v>50.030407070000003</v>
      </c>
      <c r="J43" s="3">
        <v>7.2404340700000001</v>
      </c>
      <c r="M43" s="1"/>
    </row>
    <row r="44" spans="1:13" x14ac:dyDescent="0.25">
      <c r="A44" s="1">
        <v>1109</v>
      </c>
      <c r="B44" s="1" t="s">
        <v>887</v>
      </c>
      <c r="C44" s="1">
        <v>2.0468002453485994</v>
      </c>
      <c r="D44" s="1">
        <v>0.77643935404598907</v>
      </c>
      <c r="G44" s="1">
        <v>144</v>
      </c>
      <c r="H44" s="1" t="s">
        <v>888</v>
      </c>
      <c r="I44" s="1">
        <v>51.839617599999997</v>
      </c>
      <c r="J44" s="3">
        <v>6.6661352300000001</v>
      </c>
      <c r="M44" s="1"/>
    </row>
    <row r="45" spans="1:13" x14ac:dyDescent="0.25">
      <c r="A45" s="1">
        <v>789</v>
      </c>
      <c r="B45" s="1" t="s">
        <v>887</v>
      </c>
      <c r="C45" s="1">
        <v>2.0584284060846563</v>
      </c>
      <c r="D45" s="1">
        <v>2.6342340359180382E-2</v>
      </c>
      <c r="G45" s="1">
        <v>144</v>
      </c>
      <c r="H45" s="1" t="s">
        <v>888</v>
      </c>
      <c r="I45" s="1">
        <v>50.955571550000002</v>
      </c>
      <c r="J45" s="3">
        <v>6.7038503699999996</v>
      </c>
      <c r="M45" s="1"/>
    </row>
    <row r="46" spans="1:13" x14ac:dyDescent="0.25">
      <c r="A46" s="1">
        <v>789</v>
      </c>
      <c r="B46" s="1" t="s">
        <v>887</v>
      </c>
      <c r="C46" s="1">
        <v>2.0613219246031744</v>
      </c>
      <c r="D46" s="1">
        <v>2.6342340359180382E-2</v>
      </c>
      <c r="G46" s="1">
        <v>144</v>
      </c>
      <c r="H46" s="1" t="s">
        <v>888</v>
      </c>
      <c r="I46" s="1">
        <v>50.729420230000002</v>
      </c>
      <c r="J46" s="3">
        <v>6.8684255600000004</v>
      </c>
      <c r="M46" s="1"/>
    </row>
    <row r="47" spans="1:13" x14ac:dyDescent="0.25">
      <c r="A47" s="1">
        <v>791</v>
      </c>
      <c r="B47" s="1" t="s">
        <v>887</v>
      </c>
      <c r="C47" s="1">
        <v>2.0633887235449735</v>
      </c>
      <c r="D47" s="1">
        <v>0.14133784601838092</v>
      </c>
      <c r="G47" s="1">
        <v>146</v>
      </c>
      <c r="H47" s="1" t="s">
        <v>888</v>
      </c>
      <c r="I47" s="1">
        <v>4.5697986291455575</v>
      </c>
      <c r="J47" s="1">
        <v>0.79862158087443458</v>
      </c>
      <c r="M47" s="1"/>
    </row>
    <row r="48" spans="1:13" x14ac:dyDescent="0.25">
      <c r="A48" s="1">
        <v>963</v>
      </c>
      <c r="B48" s="1" t="s">
        <v>887</v>
      </c>
      <c r="C48" s="1">
        <v>2.0643454312973346</v>
      </c>
      <c r="D48" s="1">
        <v>0.22265372168284789</v>
      </c>
      <c r="G48" s="1">
        <v>146</v>
      </c>
      <c r="H48" s="1" t="s">
        <v>888</v>
      </c>
      <c r="I48" s="1">
        <v>4.6187577163778792</v>
      </c>
      <c r="J48" s="1">
        <v>0.78580659056644409</v>
      </c>
      <c r="M48" s="1"/>
    </row>
    <row r="49" spans="1:13" x14ac:dyDescent="0.25">
      <c r="A49" s="1">
        <v>441</v>
      </c>
      <c r="B49" s="1" t="s">
        <v>887</v>
      </c>
      <c r="C49" s="1">
        <v>2.0649886913037161</v>
      </c>
      <c r="D49" s="1">
        <v>7.6459483009003779E-2</v>
      </c>
      <c r="G49" s="1">
        <v>146</v>
      </c>
      <c r="H49" s="1" t="s">
        <v>888</v>
      </c>
      <c r="I49" s="1">
        <v>4.5570266933458221</v>
      </c>
      <c r="J49" s="1">
        <v>0.79722162395003238</v>
      </c>
      <c r="M49" s="1"/>
    </row>
    <row r="50" spans="1:13" x14ac:dyDescent="0.25">
      <c r="A50" s="1">
        <v>789</v>
      </c>
      <c r="B50" s="1" t="s">
        <v>887</v>
      </c>
      <c r="C50" s="1">
        <v>2.0687624007936511</v>
      </c>
      <c r="D50" s="1">
        <v>2.6342340359180382E-2</v>
      </c>
      <c r="G50" s="1">
        <v>148</v>
      </c>
      <c r="H50" s="1" t="s">
        <v>888</v>
      </c>
      <c r="I50" s="1">
        <v>4.2781727617182508</v>
      </c>
      <c r="J50" s="1">
        <v>0.85505061382726688</v>
      </c>
      <c r="M50" s="1"/>
    </row>
    <row r="51" spans="1:13" x14ac:dyDescent="0.25">
      <c r="A51" s="1">
        <v>147</v>
      </c>
      <c r="B51" s="1" t="s">
        <v>887</v>
      </c>
      <c r="C51" s="1">
        <v>2.0750138362637829</v>
      </c>
      <c r="D51" s="1">
        <v>0.38821882403618346</v>
      </c>
      <c r="G51" s="1">
        <v>148</v>
      </c>
      <c r="H51" s="1" t="s">
        <v>888</v>
      </c>
      <c r="I51" s="1">
        <v>4.3207458810507049</v>
      </c>
      <c r="J51" s="1">
        <v>0.83954339866465644</v>
      </c>
      <c r="M51" s="1"/>
    </row>
    <row r="52" spans="1:13" x14ac:dyDescent="0.25">
      <c r="A52" s="1">
        <v>439</v>
      </c>
      <c r="B52" s="1" t="s">
        <v>887</v>
      </c>
      <c r="C52" s="1">
        <v>2.0753636420227002</v>
      </c>
      <c r="D52" s="1">
        <v>7.6459483009003779E-2</v>
      </c>
      <c r="G52" s="1">
        <v>148</v>
      </c>
      <c r="H52" s="1" t="s">
        <v>888</v>
      </c>
      <c r="I52" s="1">
        <v>4.1972838349865897</v>
      </c>
      <c r="J52" s="1">
        <v>0.79732931294421705</v>
      </c>
      <c r="M52" s="1"/>
    </row>
    <row r="53" spans="1:13" x14ac:dyDescent="0.25">
      <c r="A53" s="1">
        <v>791</v>
      </c>
      <c r="B53" s="1" t="s">
        <v>887</v>
      </c>
      <c r="C53" s="1">
        <v>2.0774429563492065</v>
      </c>
      <c r="D53" s="1">
        <v>0.116802414103058</v>
      </c>
      <c r="G53" s="1">
        <v>150</v>
      </c>
      <c r="H53" s="1" t="s">
        <v>888</v>
      </c>
      <c r="I53" s="1">
        <v>3.7992251692281491</v>
      </c>
      <c r="J53" s="1">
        <v>0.75823820805513675</v>
      </c>
      <c r="M53" s="1"/>
    </row>
    <row r="54" spans="1:13" x14ac:dyDescent="0.25">
      <c r="A54" s="1">
        <v>791</v>
      </c>
      <c r="B54" s="1" t="s">
        <v>887</v>
      </c>
      <c r="C54" s="1">
        <v>2.0877769510582009</v>
      </c>
      <c r="D54" s="1">
        <v>8.8919156898354529E-2</v>
      </c>
      <c r="G54" s="1">
        <v>150</v>
      </c>
      <c r="H54" s="1" t="s">
        <v>888</v>
      </c>
      <c r="I54" s="1">
        <v>3.7864532334284133</v>
      </c>
      <c r="J54" s="1">
        <v>0.75403833728192993</v>
      </c>
      <c r="M54" s="1"/>
    </row>
    <row r="55" spans="1:13" x14ac:dyDescent="0.25">
      <c r="A55" s="1">
        <v>1109</v>
      </c>
      <c r="B55" s="1" t="s">
        <v>887</v>
      </c>
      <c r="C55" s="1">
        <v>2.0897362502555716</v>
      </c>
      <c r="D55" s="1">
        <v>0.73063673863436895</v>
      </c>
      <c r="G55" s="1">
        <v>150</v>
      </c>
      <c r="H55" s="1" t="s">
        <v>888</v>
      </c>
      <c r="I55" s="1">
        <v>3.8609561922602067</v>
      </c>
      <c r="J55" s="1">
        <v>0.73971570105535212</v>
      </c>
      <c r="M55" s="1"/>
    </row>
    <row r="56" spans="1:13" x14ac:dyDescent="0.25">
      <c r="A56" s="1">
        <v>169</v>
      </c>
      <c r="B56" s="1" t="s">
        <v>887</v>
      </c>
      <c r="C56" s="1">
        <v>2.0905530248201285</v>
      </c>
      <c r="D56" s="1">
        <v>0.45347835451216884</v>
      </c>
      <c r="G56" s="1">
        <v>152</v>
      </c>
      <c r="H56" s="1" t="s">
        <v>888</v>
      </c>
      <c r="I56" s="1">
        <v>26.983532069999999</v>
      </c>
      <c r="J56" s="3">
        <v>3.99007406</v>
      </c>
      <c r="M56" s="1"/>
    </row>
    <row r="57" spans="1:13" x14ac:dyDescent="0.25">
      <c r="A57" s="1">
        <v>813</v>
      </c>
      <c r="B57" s="1" t="s">
        <v>887</v>
      </c>
      <c r="C57" s="1">
        <v>2.0933573082010581</v>
      </c>
      <c r="D57" s="1">
        <v>0.25238933832296884</v>
      </c>
      <c r="G57" s="1">
        <v>152</v>
      </c>
      <c r="H57" s="1" t="s">
        <v>888</v>
      </c>
      <c r="I57" s="1">
        <v>27.744222860000001</v>
      </c>
      <c r="J57" s="3">
        <v>4.1357916799999996</v>
      </c>
      <c r="M57" s="1"/>
    </row>
    <row r="58" spans="1:13" x14ac:dyDescent="0.25">
      <c r="A58" s="1">
        <v>169</v>
      </c>
      <c r="B58" s="1" t="s">
        <v>887</v>
      </c>
      <c r="C58" s="1">
        <v>2.0967261271233344</v>
      </c>
      <c r="D58" s="1">
        <v>0.42558690501830709</v>
      </c>
      <c r="G58" s="1">
        <v>152</v>
      </c>
      <c r="H58" s="1" t="s">
        <v>888</v>
      </c>
      <c r="I58" s="1">
        <v>27.18912418</v>
      </c>
      <c r="J58" s="3">
        <v>4.0483611100000001</v>
      </c>
      <c r="M58" s="1"/>
    </row>
    <row r="59" spans="1:13" x14ac:dyDescent="0.25">
      <c r="A59" s="1">
        <v>147</v>
      </c>
      <c r="B59" s="1" t="s">
        <v>887</v>
      </c>
      <c r="C59" s="1">
        <v>2.1033249606198647</v>
      </c>
      <c r="D59" s="1">
        <v>0.37529614473400813</v>
      </c>
      <c r="G59" s="1">
        <v>154</v>
      </c>
      <c r="H59" s="1" t="s">
        <v>888</v>
      </c>
      <c r="I59" s="1">
        <v>25.215439969999998</v>
      </c>
      <c r="J59" s="3">
        <v>4.43408421</v>
      </c>
      <c r="M59" s="1"/>
    </row>
    <row r="60" spans="1:13" x14ac:dyDescent="0.25">
      <c r="A60" s="1">
        <v>147</v>
      </c>
      <c r="B60" s="1" t="s">
        <v>887</v>
      </c>
      <c r="C60" s="1">
        <v>2.1033249606198647</v>
      </c>
      <c r="D60" s="1">
        <v>0.35698901572259312</v>
      </c>
      <c r="G60" s="1">
        <v>154</v>
      </c>
      <c r="H60" s="1" t="s">
        <v>888</v>
      </c>
      <c r="I60" s="1">
        <v>24.84537418</v>
      </c>
      <c r="J60" s="3">
        <v>4.3980833800000001</v>
      </c>
      <c r="M60" s="1"/>
    </row>
    <row r="61" spans="1:13" x14ac:dyDescent="0.25">
      <c r="A61" s="1">
        <v>169</v>
      </c>
      <c r="B61" s="1" t="s">
        <v>887</v>
      </c>
      <c r="C61" s="1">
        <v>2.1048150197965003</v>
      </c>
      <c r="D61" s="1">
        <v>0.44637088089597238</v>
      </c>
      <c r="G61" s="1">
        <v>154</v>
      </c>
      <c r="H61" s="1" t="s">
        <v>888</v>
      </c>
      <c r="I61" s="1">
        <v>25.523828129999998</v>
      </c>
      <c r="J61" s="3">
        <v>4.3192244400000002</v>
      </c>
      <c r="M61" s="1"/>
    </row>
    <row r="62" spans="1:13" x14ac:dyDescent="0.25">
      <c r="A62" s="1">
        <v>1109</v>
      </c>
      <c r="B62" s="1" t="s">
        <v>887</v>
      </c>
      <c r="C62" s="1">
        <v>2.1081373952157025</v>
      </c>
      <c r="D62" s="1">
        <v>0.78521590310689826</v>
      </c>
      <c r="G62" s="1">
        <v>156</v>
      </c>
      <c r="H62" s="1" t="s">
        <v>888</v>
      </c>
      <c r="I62" s="1">
        <v>27.250801809999999</v>
      </c>
      <c r="J62" s="3">
        <v>4.7186621400000002</v>
      </c>
      <c r="M62" s="1"/>
    </row>
    <row r="63" spans="1:13" x14ac:dyDescent="0.25">
      <c r="A63" s="1">
        <v>179</v>
      </c>
      <c r="B63" s="1" t="s">
        <v>887</v>
      </c>
      <c r="C63" s="1">
        <v>2.1209928051428331</v>
      </c>
      <c r="D63" s="1">
        <v>0.37120396295498598</v>
      </c>
      <c r="G63" s="1">
        <v>156</v>
      </c>
      <c r="H63" s="1" t="s">
        <v>888</v>
      </c>
      <c r="I63" s="1">
        <v>26.71626234</v>
      </c>
      <c r="J63" s="3">
        <v>4.6569464399999996</v>
      </c>
      <c r="M63" s="1"/>
    </row>
    <row r="64" spans="1:13" x14ac:dyDescent="0.25">
      <c r="A64" s="1">
        <v>177</v>
      </c>
      <c r="B64" s="1" t="s">
        <v>887</v>
      </c>
      <c r="C64" s="1">
        <v>2.1212056707394948</v>
      </c>
      <c r="D64" s="1">
        <v>0.35698901572259312</v>
      </c>
      <c r="G64" s="1">
        <v>156</v>
      </c>
      <c r="H64" s="1" t="s">
        <v>888</v>
      </c>
      <c r="I64" s="1">
        <v>27.49751234</v>
      </c>
      <c r="J64" s="3">
        <v>4.4735136799999999</v>
      </c>
      <c r="M64" s="1"/>
    </row>
    <row r="65" spans="1:13" x14ac:dyDescent="0.25">
      <c r="A65" s="1">
        <v>179</v>
      </c>
      <c r="B65" s="1" t="s">
        <v>887</v>
      </c>
      <c r="C65" s="1">
        <v>2.1246115202860913</v>
      </c>
      <c r="D65" s="1">
        <v>0.34654318328666811</v>
      </c>
      <c r="G65" s="1">
        <v>158</v>
      </c>
      <c r="H65" s="1" t="s">
        <v>888</v>
      </c>
      <c r="I65" s="1">
        <v>7.9437183362424957</v>
      </c>
      <c r="J65" s="1">
        <v>1.1802713762653458</v>
      </c>
      <c r="M65" s="1"/>
    </row>
    <row r="66" spans="1:13" x14ac:dyDescent="0.25">
      <c r="A66" s="1">
        <v>177</v>
      </c>
      <c r="B66" s="1" t="s">
        <v>887</v>
      </c>
      <c r="C66" s="1">
        <v>2.1378091872791516</v>
      </c>
      <c r="D66" s="1">
        <v>0.33523583889726472</v>
      </c>
      <c r="G66" s="1">
        <v>158</v>
      </c>
      <c r="H66" s="1" t="s">
        <v>888</v>
      </c>
      <c r="I66" s="1">
        <v>8.0075780152411777</v>
      </c>
      <c r="J66" s="1">
        <v>1.1447340081843635</v>
      </c>
      <c r="M66" s="1"/>
    </row>
    <row r="67" spans="1:13" x14ac:dyDescent="0.25">
      <c r="A67" s="1">
        <v>177</v>
      </c>
      <c r="B67" s="1" t="s">
        <v>887</v>
      </c>
      <c r="C67" s="1">
        <v>2.1424922304057219</v>
      </c>
      <c r="D67" s="1">
        <v>0.3526814559552014</v>
      </c>
      <c r="G67" s="1">
        <v>158</v>
      </c>
      <c r="H67" s="1" t="s">
        <v>888</v>
      </c>
      <c r="I67" s="1">
        <v>7.9394610243092512</v>
      </c>
      <c r="J67" s="1">
        <v>1.175963816497954</v>
      </c>
      <c r="M67" s="1"/>
    </row>
    <row r="68" spans="1:13" x14ac:dyDescent="0.25">
      <c r="A68" s="1">
        <v>813</v>
      </c>
      <c r="B68" s="1" t="s">
        <v>887</v>
      </c>
      <c r="C68" s="1">
        <v>2.1582547949735447</v>
      </c>
      <c r="D68" s="1">
        <v>0.20684974226331335</v>
      </c>
      <c r="G68" s="1">
        <v>160</v>
      </c>
      <c r="H68" s="1" t="s">
        <v>888</v>
      </c>
      <c r="I68" s="1">
        <v>8.0480224786070078</v>
      </c>
      <c r="J68" s="1">
        <v>1.0522291621796251</v>
      </c>
      <c r="M68" s="1"/>
    </row>
    <row r="69" spans="1:13" x14ac:dyDescent="0.25">
      <c r="A69" s="1">
        <v>179</v>
      </c>
      <c r="B69" s="1" t="s">
        <v>887</v>
      </c>
      <c r="C69" s="1">
        <v>2.1688875643918428</v>
      </c>
      <c r="D69" s="1">
        <v>0.34029722162395004</v>
      </c>
      <c r="G69" s="1">
        <v>160</v>
      </c>
      <c r="H69" s="1" t="s">
        <v>888</v>
      </c>
      <c r="I69" s="1">
        <v>7.8990165609434193</v>
      </c>
      <c r="J69" s="1">
        <v>1.0503984492784839</v>
      </c>
      <c r="M69" s="1"/>
    </row>
    <row r="70" spans="1:13" x14ac:dyDescent="0.25">
      <c r="A70" s="1">
        <v>815</v>
      </c>
      <c r="B70" s="1" t="s">
        <v>887</v>
      </c>
      <c r="C70" s="1">
        <v>2.1714823082010581</v>
      </c>
      <c r="D70" s="1">
        <v>0.25348999321262816</v>
      </c>
      <c r="G70" s="1">
        <v>160</v>
      </c>
      <c r="H70" s="1" t="s">
        <v>888</v>
      </c>
      <c r="I70" s="1">
        <v>8.1480693090382736</v>
      </c>
      <c r="J70" s="1">
        <v>1.0366142580228301</v>
      </c>
      <c r="M70" s="1"/>
    </row>
    <row r="71" spans="1:13" x14ac:dyDescent="0.25">
      <c r="A71" s="1">
        <v>165</v>
      </c>
      <c r="B71" s="1" t="s">
        <v>887</v>
      </c>
      <c r="C71" s="1">
        <v>2.1761249946783603</v>
      </c>
      <c r="D71" s="1">
        <v>0.41772560844281714</v>
      </c>
      <c r="G71" s="1">
        <v>162</v>
      </c>
      <c r="H71" s="1" t="s">
        <v>888</v>
      </c>
      <c r="I71" s="1">
        <v>8.7206777640597739</v>
      </c>
      <c r="J71" s="1">
        <v>1.2341158733577429</v>
      </c>
      <c r="M71" s="1"/>
    </row>
    <row r="72" spans="1:13" x14ac:dyDescent="0.25">
      <c r="A72" s="1">
        <v>813</v>
      </c>
      <c r="B72" s="1" t="s">
        <v>887</v>
      </c>
      <c r="C72" s="1">
        <v>2.179542824074074</v>
      </c>
      <c r="D72" s="1">
        <v>0.25931429200374223</v>
      </c>
      <c r="G72" s="1">
        <v>162</v>
      </c>
      <c r="H72" s="1" t="s">
        <v>888</v>
      </c>
      <c r="I72" s="1">
        <v>8.4375665204989563</v>
      </c>
      <c r="J72" s="1">
        <v>1.2804221408572045</v>
      </c>
      <c r="M72" s="1"/>
    </row>
    <row r="73" spans="1:13" x14ac:dyDescent="0.25">
      <c r="A73" s="1">
        <v>165</v>
      </c>
      <c r="B73" s="1" t="s">
        <v>887</v>
      </c>
      <c r="C73" s="1">
        <v>2.1818723657882413</v>
      </c>
      <c r="D73" s="1">
        <v>0.44389403402972216</v>
      </c>
      <c r="G73" s="1">
        <v>162</v>
      </c>
      <c r="H73" s="1" t="s">
        <v>888</v>
      </c>
      <c r="I73" s="1">
        <v>8.5333560389969776</v>
      </c>
      <c r="J73" s="1">
        <v>1.2513461124273098</v>
      </c>
      <c r="M73" s="1"/>
    </row>
    <row r="74" spans="1:13" x14ac:dyDescent="0.25">
      <c r="A74" s="1">
        <v>165</v>
      </c>
      <c r="B74" s="1" t="s">
        <v>887</v>
      </c>
      <c r="C74" s="1">
        <v>2.1946443015879775</v>
      </c>
      <c r="D74" s="1">
        <v>0.44906310575059227</v>
      </c>
      <c r="G74" s="1">
        <v>164</v>
      </c>
      <c r="H74" s="1" t="s">
        <v>888</v>
      </c>
      <c r="I74" s="1">
        <v>6.3344544254757542</v>
      </c>
      <c r="J74" s="1">
        <v>1.0477062244238637</v>
      </c>
      <c r="M74" s="1"/>
    </row>
    <row r="75" spans="1:13" x14ac:dyDescent="0.25">
      <c r="A75" s="1">
        <v>167</v>
      </c>
      <c r="B75" s="1" t="s">
        <v>887</v>
      </c>
      <c r="C75" s="1">
        <v>2.2025203286644812</v>
      </c>
      <c r="D75" s="1">
        <v>0.3996338574197717</v>
      </c>
      <c r="G75" s="1">
        <v>164</v>
      </c>
      <c r="H75" s="1" t="s">
        <v>888</v>
      </c>
      <c r="I75" s="1">
        <v>6.3216824896760189</v>
      </c>
      <c r="J75" s="1">
        <v>1.0973508507430541</v>
      </c>
      <c r="M75" s="1"/>
    </row>
    <row r="76" spans="1:13" x14ac:dyDescent="0.25">
      <c r="A76" s="1">
        <v>815</v>
      </c>
      <c r="B76" s="1" t="s">
        <v>887</v>
      </c>
      <c r="C76" s="1">
        <v>2.2039310515873014</v>
      </c>
      <c r="D76" s="1">
        <v>0.22505640856309506</v>
      </c>
      <c r="G76" s="1">
        <v>164</v>
      </c>
      <c r="H76" s="1" t="s">
        <v>888</v>
      </c>
      <c r="I76" s="1">
        <v>6.5196474945719274</v>
      </c>
      <c r="J76" s="1">
        <v>1.0919664010338144</v>
      </c>
      <c r="M76" s="1"/>
    </row>
    <row r="77" spans="1:13" x14ac:dyDescent="0.25">
      <c r="A77" s="1">
        <v>167</v>
      </c>
      <c r="B77" s="1" t="s">
        <v>887</v>
      </c>
      <c r="C77" s="1">
        <v>2.2103963557409854</v>
      </c>
      <c r="D77" s="1">
        <v>0.39748007753607578</v>
      </c>
      <c r="G77" s="1">
        <v>166</v>
      </c>
      <c r="H77" s="1" t="s">
        <v>888</v>
      </c>
      <c r="I77" s="1">
        <v>6.474945719272851</v>
      </c>
      <c r="J77" s="1">
        <v>1.0604135257376697</v>
      </c>
      <c r="M77" s="1"/>
    </row>
    <row r="78" spans="1:13" x14ac:dyDescent="0.25">
      <c r="A78" s="1">
        <v>167</v>
      </c>
      <c r="B78" s="1" t="s">
        <v>887</v>
      </c>
      <c r="C78" s="1">
        <v>2.2150793988675552</v>
      </c>
      <c r="D78" s="1">
        <v>0.44314021107042861</v>
      </c>
      <c r="G78" s="1">
        <v>166</v>
      </c>
      <c r="H78" s="1" t="s">
        <v>888</v>
      </c>
      <c r="I78" s="1">
        <v>6.6729107241687595</v>
      </c>
      <c r="J78" s="1">
        <v>0.99149256945940123</v>
      </c>
      <c r="M78" s="1"/>
    </row>
    <row r="79" spans="1:13" x14ac:dyDescent="0.25">
      <c r="A79" s="1">
        <v>175</v>
      </c>
      <c r="B79" s="1" t="s">
        <v>887</v>
      </c>
      <c r="C79" s="1">
        <v>2.2189109796074757</v>
      </c>
      <c r="D79" s="1">
        <v>0.35645057075166919</v>
      </c>
      <c r="G79" s="1">
        <v>166</v>
      </c>
      <c r="H79" s="1" t="s">
        <v>888</v>
      </c>
      <c r="I79" s="1">
        <v>6.5302907744050405</v>
      </c>
      <c r="J79" s="1">
        <v>0.9940771053198364</v>
      </c>
      <c r="M79" s="1"/>
    </row>
    <row r="80" spans="1:13" x14ac:dyDescent="0.25">
      <c r="A80" s="1">
        <v>175</v>
      </c>
      <c r="B80" s="1" t="s">
        <v>887</v>
      </c>
      <c r="C80" s="1">
        <v>2.2197624419941251</v>
      </c>
      <c r="D80" s="1">
        <v>0.37465001076889942</v>
      </c>
      <c r="G80" s="1">
        <v>168</v>
      </c>
      <c r="H80" s="1" t="s">
        <v>888</v>
      </c>
      <c r="I80" s="1">
        <v>6.2599514666439617</v>
      </c>
      <c r="J80" s="1">
        <v>1.0790437217316391</v>
      </c>
      <c r="M80" s="1"/>
    </row>
    <row r="81" spans="1:13" x14ac:dyDescent="0.25">
      <c r="A81" s="1">
        <v>815</v>
      </c>
      <c r="B81" s="1" t="s">
        <v>887</v>
      </c>
      <c r="C81" s="1">
        <v>2.2262524801587302</v>
      </c>
      <c r="D81" s="1">
        <v>0.2716966595124099</v>
      </c>
      <c r="G81" s="1">
        <v>168</v>
      </c>
      <c r="H81" s="1" t="s">
        <v>888</v>
      </c>
      <c r="I81" s="1">
        <v>6.1215888288134872</v>
      </c>
      <c r="J81" s="1">
        <v>1.0368296360111997</v>
      </c>
      <c r="M81" s="1"/>
    </row>
    <row r="82" spans="1:13" x14ac:dyDescent="0.25">
      <c r="A82" s="1">
        <v>811</v>
      </c>
      <c r="B82" s="1" t="s">
        <v>887</v>
      </c>
      <c r="C82" s="1">
        <v>2.2483672288359786</v>
      </c>
      <c r="D82" s="1">
        <v>0.20242419239447471</v>
      </c>
      <c r="G82" s="1">
        <v>168</v>
      </c>
      <c r="H82" s="1" t="s">
        <v>888</v>
      </c>
      <c r="I82" s="1">
        <v>6.3110392098429049</v>
      </c>
      <c r="J82" s="1">
        <v>1.0511522722377773</v>
      </c>
      <c r="M82" s="1"/>
    </row>
    <row r="83" spans="1:13" x14ac:dyDescent="0.25">
      <c r="A83" s="1">
        <v>811</v>
      </c>
      <c r="B83" s="1" t="s">
        <v>887</v>
      </c>
      <c r="C83" s="1">
        <v>2.2620081018518516</v>
      </c>
      <c r="D83" s="1">
        <v>0.26390035404398954</v>
      </c>
      <c r="G83" s="1">
        <v>170</v>
      </c>
      <c r="H83" s="1" t="s">
        <v>888</v>
      </c>
      <c r="I83" s="1">
        <v>26.75738076</v>
      </c>
      <c r="J83" s="3">
        <v>6.7192793000000002</v>
      </c>
      <c r="M83" s="1"/>
    </row>
    <row r="84" spans="1:13" x14ac:dyDescent="0.25">
      <c r="A84" s="1">
        <v>175</v>
      </c>
      <c r="B84" s="1" t="s">
        <v>887</v>
      </c>
      <c r="C84" s="1">
        <v>2.2761718251096257</v>
      </c>
      <c r="D84" s="1">
        <v>0.33997415464139563</v>
      </c>
      <c r="G84" s="1">
        <v>170</v>
      </c>
      <c r="H84" s="1" t="s">
        <v>888</v>
      </c>
      <c r="I84" s="1">
        <v>26.675143909999999</v>
      </c>
      <c r="J84" s="3">
        <v>6.8478536700000001</v>
      </c>
      <c r="M84" s="1"/>
    </row>
    <row r="85" spans="1:13" x14ac:dyDescent="0.25">
      <c r="A85" s="1">
        <v>811</v>
      </c>
      <c r="B85" s="1" t="s">
        <v>887</v>
      </c>
      <c r="C85" s="1">
        <v>2.3134713955026456</v>
      </c>
      <c r="D85" s="1">
        <v>0.22372645057142332</v>
      </c>
      <c r="G85" s="1">
        <v>170</v>
      </c>
      <c r="H85" s="1" t="s">
        <v>888</v>
      </c>
      <c r="I85" s="1">
        <v>26.572347860000001</v>
      </c>
      <c r="J85" s="3">
        <v>6.7604230999999997</v>
      </c>
      <c r="M85" s="1"/>
    </row>
    <row r="86" spans="1:13" x14ac:dyDescent="0.25">
      <c r="A86" s="1">
        <v>1107</v>
      </c>
      <c r="B86" s="1" t="s">
        <v>887</v>
      </c>
      <c r="C86" s="1">
        <v>2.3534859946841133</v>
      </c>
      <c r="D86" s="1">
        <v>0.15440143935404599</v>
      </c>
      <c r="G86" s="1">
        <v>172</v>
      </c>
      <c r="H86" s="1" t="s">
        <v>888</v>
      </c>
      <c r="I86" s="1">
        <v>26.921854440000001</v>
      </c>
      <c r="J86" s="3">
        <v>7.4735822499999998</v>
      </c>
      <c r="M86" s="1"/>
    </row>
    <row r="87" spans="1:13" x14ac:dyDescent="0.25">
      <c r="A87" s="1">
        <v>1107</v>
      </c>
      <c r="B87" s="1" t="s">
        <v>887</v>
      </c>
      <c r="C87" s="1">
        <v>2.3698425679820079</v>
      </c>
      <c r="D87" s="1">
        <v>0.15440143935404599</v>
      </c>
      <c r="G87" s="1">
        <v>172</v>
      </c>
      <c r="H87" s="1" t="s">
        <v>888</v>
      </c>
      <c r="I87" s="1">
        <v>27.723663649999999</v>
      </c>
      <c r="J87" s="3">
        <v>7.5112974000000001</v>
      </c>
      <c r="M87" s="1"/>
    </row>
    <row r="88" spans="1:13" x14ac:dyDescent="0.25">
      <c r="A88" s="1">
        <v>1107</v>
      </c>
      <c r="B88" s="1" t="s">
        <v>887</v>
      </c>
      <c r="C88" s="1">
        <v>2.3698425679820079</v>
      </c>
      <c r="D88" s="1">
        <v>0.15440143935404599</v>
      </c>
      <c r="G88" s="1">
        <v>172</v>
      </c>
      <c r="H88" s="1" t="s">
        <v>888</v>
      </c>
      <c r="I88" s="1">
        <v>27.10688734</v>
      </c>
      <c r="J88" s="3">
        <v>7.2490056899999997</v>
      </c>
      <c r="M88" s="1"/>
    </row>
    <row r="89" spans="1:13" x14ac:dyDescent="0.25">
      <c r="A89" s="1">
        <v>947</v>
      </c>
      <c r="B89" s="1" t="s">
        <v>887</v>
      </c>
      <c r="C89" s="1">
        <v>2.4068907076719577</v>
      </c>
      <c r="D89" s="1">
        <v>0.92533676703644996</v>
      </c>
      <c r="G89" s="1">
        <v>174</v>
      </c>
      <c r="H89" s="1" t="s">
        <v>888</v>
      </c>
      <c r="I89" s="1">
        <v>26.8396176</v>
      </c>
      <c r="J89" s="3">
        <v>7.5678701200000003</v>
      </c>
      <c r="M89" s="1"/>
    </row>
    <row r="90" spans="1:13" x14ac:dyDescent="0.25">
      <c r="A90" s="1">
        <v>947</v>
      </c>
      <c r="B90" s="1" t="s">
        <v>887</v>
      </c>
      <c r="C90" s="1">
        <v>2.4230117394179893</v>
      </c>
      <c r="D90" s="1">
        <v>0.95554675118858945</v>
      </c>
      <c r="G90" s="1">
        <v>174</v>
      </c>
      <c r="H90" s="1" t="s">
        <v>888</v>
      </c>
      <c r="I90" s="1">
        <v>27.024650489999999</v>
      </c>
      <c r="J90" s="3">
        <v>7.4290098100000002</v>
      </c>
      <c r="M90" s="1"/>
    </row>
    <row r="91" spans="1:13" x14ac:dyDescent="0.25">
      <c r="A91" s="1">
        <v>947</v>
      </c>
      <c r="B91" s="1" t="s">
        <v>887</v>
      </c>
      <c r="C91" s="1">
        <v>2.4292121362433861</v>
      </c>
      <c r="D91" s="1">
        <v>0.94081319334389846</v>
      </c>
      <c r="G91" s="1">
        <v>174</v>
      </c>
      <c r="H91" s="1" t="s">
        <v>888</v>
      </c>
      <c r="I91" s="1">
        <v>27.57974918</v>
      </c>
      <c r="J91" s="3">
        <v>7.4770108999999998</v>
      </c>
      <c r="M91" s="1"/>
    </row>
    <row r="92" spans="1:13" x14ac:dyDescent="0.25">
      <c r="A92" s="1">
        <v>933</v>
      </c>
      <c r="B92" s="1" t="s">
        <v>887</v>
      </c>
      <c r="C92" s="1">
        <v>2.44119957010582</v>
      </c>
      <c r="D92" s="1">
        <v>0.21218304278922345</v>
      </c>
      <c r="G92" s="1">
        <v>176</v>
      </c>
      <c r="H92" s="1" t="s">
        <v>888</v>
      </c>
      <c r="I92" s="1">
        <v>4.26965813785176</v>
      </c>
      <c r="J92" s="1">
        <v>0.76577643764807235</v>
      </c>
      <c r="M92" s="1"/>
    </row>
    <row r="93" spans="1:13" x14ac:dyDescent="0.25">
      <c r="A93" s="1">
        <v>933</v>
      </c>
      <c r="B93" s="1" t="s">
        <v>887</v>
      </c>
      <c r="C93" s="1">
        <v>2.4577339616402112</v>
      </c>
      <c r="D93" s="1">
        <v>0.22344988114104594</v>
      </c>
      <c r="G93" s="1">
        <v>176</v>
      </c>
      <c r="H93" s="1" t="s">
        <v>888</v>
      </c>
      <c r="I93" s="1">
        <v>4.2760441057516285</v>
      </c>
      <c r="J93" s="1">
        <v>0.72356235192763307</v>
      </c>
      <c r="M93" s="1"/>
    </row>
    <row r="94" spans="1:13" x14ac:dyDescent="0.25">
      <c r="A94" s="1">
        <v>931</v>
      </c>
      <c r="B94" s="1" t="s">
        <v>887</v>
      </c>
      <c r="C94" s="1">
        <v>2.4604208002645498</v>
      </c>
      <c r="D94" s="1">
        <v>0.217135499207607</v>
      </c>
      <c r="G94" s="1">
        <v>176</v>
      </c>
      <c r="H94" s="1" t="s">
        <v>888</v>
      </c>
      <c r="I94" s="1">
        <v>4.1802545872536081</v>
      </c>
      <c r="J94" s="1">
        <v>0.75597673917725594</v>
      </c>
      <c r="M94" s="1"/>
    </row>
    <row r="95" spans="1:13" x14ac:dyDescent="0.25">
      <c r="A95" s="1">
        <v>933</v>
      </c>
      <c r="B95" s="1" t="s">
        <v>887</v>
      </c>
      <c r="C95" s="1">
        <v>2.4796420304232805</v>
      </c>
      <c r="D95" s="1">
        <v>0.23298335974643419</v>
      </c>
      <c r="G95" s="1">
        <v>178</v>
      </c>
      <c r="H95" s="1" t="s">
        <v>888</v>
      </c>
      <c r="I95" s="1">
        <v>5.0338456298693002</v>
      </c>
      <c r="J95" s="1">
        <v>0.87508076674563862</v>
      </c>
      <c r="M95" s="1"/>
    </row>
    <row r="96" spans="1:13" x14ac:dyDescent="0.25">
      <c r="A96" s="1">
        <v>931</v>
      </c>
      <c r="B96" s="1" t="s">
        <v>887</v>
      </c>
      <c r="C96" s="1">
        <v>2.4877025462962963</v>
      </c>
      <c r="D96" s="1">
        <v>0.23508815372424724</v>
      </c>
      <c r="G96" s="1">
        <v>178</v>
      </c>
      <c r="H96" s="1" t="s">
        <v>888</v>
      </c>
      <c r="I96" s="1">
        <v>5.0998339648346036</v>
      </c>
      <c r="J96" s="1">
        <v>0.93549429248330829</v>
      </c>
      <c r="M96" s="1"/>
    </row>
    <row r="97" spans="1:13" x14ac:dyDescent="0.25">
      <c r="A97" s="1">
        <v>935</v>
      </c>
      <c r="B97" s="1" t="s">
        <v>887</v>
      </c>
      <c r="C97" s="1">
        <v>2.5207713293650795</v>
      </c>
      <c r="D97" s="1">
        <v>0.26814580031695723</v>
      </c>
      <c r="G97" s="1">
        <v>178</v>
      </c>
      <c r="H97" s="1" t="s">
        <v>888</v>
      </c>
      <c r="I97" s="1">
        <v>5.0955766529013582</v>
      </c>
      <c r="J97" s="1">
        <v>0.87841912556536716</v>
      </c>
      <c r="M97" s="1"/>
    </row>
    <row r="98" spans="1:13" x14ac:dyDescent="0.25">
      <c r="A98" s="1">
        <v>931</v>
      </c>
      <c r="B98" s="1" t="s">
        <v>887</v>
      </c>
      <c r="C98" s="1">
        <v>2.5269717261904763</v>
      </c>
      <c r="D98" s="1">
        <v>0.22765946909667195</v>
      </c>
      <c r="G98" s="1">
        <v>180</v>
      </c>
      <c r="H98" s="1" t="s">
        <v>888</v>
      </c>
      <c r="I98" s="1">
        <v>5.5958108050576865</v>
      </c>
      <c r="J98" s="1">
        <v>0.93710962739608006</v>
      </c>
      <c r="M98" s="1"/>
    </row>
    <row r="99" spans="1:13" x14ac:dyDescent="0.25">
      <c r="A99" s="1">
        <v>935</v>
      </c>
      <c r="B99" s="1" t="s">
        <v>887</v>
      </c>
      <c r="C99" s="1">
        <v>2.5435061177248675</v>
      </c>
      <c r="D99" s="1">
        <v>0.25923137876386687</v>
      </c>
      <c r="G99" s="1">
        <v>180</v>
      </c>
      <c r="H99" s="1" t="s">
        <v>888</v>
      </c>
      <c r="I99" s="1">
        <v>5.5979394610243096</v>
      </c>
      <c r="J99" s="1">
        <v>0.94927848373896184</v>
      </c>
      <c r="M99" s="1"/>
    </row>
    <row r="100" spans="1:13" x14ac:dyDescent="0.25">
      <c r="A100" s="1">
        <v>945</v>
      </c>
      <c r="B100" s="1" t="s">
        <v>887</v>
      </c>
      <c r="C100" s="1">
        <v>2.5476397156084656</v>
      </c>
      <c r="D100" s="1">
        <v>0.91035558637083991</v>
      </c>
      <c r="G100" s="1">
        <v>180</v>
      </c>
      <c r="H100" s="1" t="s">
        <v>888</v>
      </c>
      <c r="I100" s="1">
        <v>5.69372897952233</v>
      </c>
      <c r="J100" s="1">
        <v>0.90867973293129434</v>
      </c>
      <c r="M100" s="1"/>
    </row>
    <row r="101" spans="1:13" x14ac:dyDescent="0.25">
      <c r="A101" s="1">
        <v>883</v>
      </c>
      <c r="B101" s="1" t="s">
        <v>887</v>
      </c>
      <c r="C101" s="1">
        <v>2.5683077050264549</v>
      </c>
      <c r="D101" s="1">
        <v>1.3235294117647058</v>
      </c>
      <c r="G101" s="1">
        <v>182</v>
      </c>
      <c r="H101" s="1" t="s">
        <v>888</v>
      </c>
      <c r="I101" s="1">
        <v>2.990335901911533</v>
      </c>
      <c r="J101" s="1">
        <v>0.47200086151195353</v>
      </c>
      <c r="M101" s="1"/>
    </row>
    <row r="102" spans="1:13" x14ac:dyDescent="0.25">
      <c r="A102" s="1">
        <v>883</v>
      </c>
      <c r="B102" s="1" t="s">
        <v>887</v>
      </c>
      <c r="C102" s="1">
        <v>2.5765749007936507</v>
      </c>
      <c r="D102" s="1">
        <v>1.338680926916221</v>
      </c>
      <c r="G102" s="1">
        <v>182</v>
      </c>
      <c r="H102" s="1" t="s">
        <v>888</v>
      </c>
      <c r="I102" s="1">
        <v>3.0243943973774958</v>
      </c>
      <c r="J102" s="1">
        <v>0.46521645487831148</v>
      </c>
      <c r="M102" s="1"/>
    </row>
    <row r="103" spans="1:13" x14ac:dyDescent="0.25">
      <c r="A103" s="1">
        <v>935</v>
      </c>
      <c r="B103" s="1" t="s">
        <v>887</v>
      </c>
      <c r="C103" s="1">
        <v>2.5931092923280423</v>
      </c>
      <c r="D103" s="1">
        <v>0.27086965134706814</v>
      </c>
      <c r="G103" s="1">
        <v>182</v>
      </c>
      <c r="H103" s="1" t="s">
        <v>888</v>
      </c>
      <c r="I103" s="1">
        <v>3.0712248286431949</v>
      </c>
      <c r="J103" s="1">
        <v>0.49138488046521639</v>
      </c>
      <c r="M103" s="1"/>
    </row>
    <row r="104" spans="1:13" x14ac:dyDescent="0.25">
      <c r="A104" s="1">
        <v>945</v>
      </c>
      <c r="B104" s="1" t="s">
        <v>887</v>
      </c>
      <c r="C104" s="1">
        <v>2.5931092923280423</v>
      </c>
      <c r="D104" s="1">
        <v>0.91468898573692548</v>
      </c>
      <c r="G104" s="1">
        <v>184</v>
      </c>
      <c r="H104" s="1" t="s">
        <v>888</v>
      </c>
      <c r="I104" s="1">
        <v>2.9051896632466261</v>
      </c>
      <c r="J104" s="1">
        <v>0.51206116734869689</v>
      </c>
      <c r="M104" s="1"/>
    </row>
    <row r="105" spans="1:13" x14ac:dyDescent="0.25">
      <c r="A105" s="1">
        <v>1105</v>
      </c>
      <c r="B105" s="1" t="s">
        <v>887</v>
      </c>
      <c r="C105" s="1">
        <v>2.598834594152525</v>
      </c>
      <c r="D105" s="1">
        <v>0.15440143935404599</v>
      </c>
      <c r="G105" s="1">
        <v>184</v>
      </c>
      <c r="H105" s="1" t="s">
        <v>888</v>
      </c>
      <c r="I105" s="1">
        <v>2.8881604155136444</v>
      </c>
      <c r="J105" s="1">
        <v>0.5007538229592936</v>
      </c>
      <c r="M105" s="1"/>
    </row>
    <row r="106" spans="1:13" x14ac:dyDescent="0.25">
      <c r="A106" s="1">
        <v>883</v>
      </c>
      <c r="B106" s="1" t="s">
        <v>887</v>
      </c>
      <c r="C106" s="1">
        <v>2.6117104828042326</v>
      </c>
      <c r="D106" s="1">
        <v>1.322638146167558</v>
      </c>
      <c r="G106" s="1">
        <v>184</v>
      </c>
      <c r="H106" s="1" t="s">
        <v>888</v>
      </c>
      <c r="I106" s="1">
        <v>2.9541487504789474</v>
      </c>
      <c r="J106" s="1">
        <v>0.51712255007538233</v>
      </c>
      <c r="M106" s="1"/>
    </row>
    <row r="107" spans="1:13" x14ac:dyDescent="0.25">
      <c r="A107" s="1">
        <v>945</v>
      </c>
      <c r="B107" s="1" t="s">
        <v>887</v>
      </c>
      <c r="C107" s="1">
        <v>2.6117104828042326</v>
      </c>
      <c r="D107" s="1">
        <v>0.92570820126782871</v>
      </c>
      <c r="G107" s="1">
        <v>186</v>
      </c>
      <c r="H107" s="1" t="s">
        <v>888</v>
      </c>
      <c r="I107" s="1">
        <v>2.9286048788794758</v>
      </c>
      <c r="J107" s="1">
        <v>0.42989446478569893</v>
      </c>
      <c r="M107" s="1"/>
    </row>
    <row r="108" spans="1:13" x14ac:dyDescent="0.25">
      <c r="A108" s="1">
        <v>907</v>
      </c>
      <c r="B108" s="1" t="s">
        <v>887</v>
      </c>
      <c r="C108" s="1">
        <v>2.6179108796296293</v>
      </c>
      <c r="D108" s="1">
        <v>0.21007824881141043</v>
      </c>
      <c r="G108" s="1">
        <v>186</v>
      </c>
      <c r="H108" s="1" t="s">
        <v>888</v>
      </c>
      <c r="I108" s="1">
        <v>2.9009323513133807</v>
      </c>
      <c r="J108" s="1">
        <v>0.46435494292483315</v>
      </c>
      <c r="M108" s="1"/>
    </row>
    <row r="109" spans="1:13" x14ac:dyDescent="0.25">
      <c r="A109" s="1">
        <v>943</v>
      </c>
      <c r="B109" s="1" t="s">
        <v>887</v>
      </c>
      <c r="C109" s="1">
        <v>2.6220444775132274</v>
      </c>
      <c r="D109" s="1">
        <v>0.92484152139461162</v>
      </c>
      <c r="G109" s="1">
        <v>186</v>
      </c>
      <c r="H109" s="1" t="s">
        <v>888</v>
      </c>
      <c r="I109" s="1">
        <v>2.9775639661117967</v>
      </c>
      <c r="J109" s="1">
        <v>0.43646349343097135</v>
      </c>
      <c r="M109" s="1"/>
    </row>
    <row r="110" spans="1:13" x14ac:dyDescent="0.25">
      <c r="A110" s="1">
        <v>1105</v>
      </c>
      <c r="B110" s="1" t="s">
        <v>887</v>
      </c>
      <c r="C110" s="1">
        <v>2.63359231241055</v>
      </c>
      <c r="D110" s="1">
        <v>0.15440143935404599</v>
      </c>
      <c r="G110" s="1">
        <v>188</v>
      </c>
      <c r="H110" s="1" t="s">
        <v>888</v>
      </c>
      <c r="I110" s="1">
        <v>74.140661586274433</v>
      </c>
      <c r="J110" s="1">
        <v>13.278052982985139</v>
      </c>
      <c r="M110" s="1"/>
    </row>
    <row r="111" spans="1:13" x14ac:dyDescent="0.25">
      <c r="A111" s="1">
        <v>909</v>
      </c>
      <c r="B111" s="1" t="s">
        <v>887</v>
      </c>
      <c r="C111" s="1">
        <v>2.63651207010582</v>
      </c>
      <c r="D111" s="1">
        <v>0.23385003961965134</v>
      </c>
      <c r="G111" s="1">
        <v>188</v>
      </c>
      <c r="H111" s="1" t="s">
        <v>888</v>
      </c>
      <c r="I111" s="1">
        <v>73.055047043296852</v>
      </c>
      <c r="J111" s="1">
        <v>13.278052982985139</v>
      </c>
      <c r="M111" s="1"/>
    </row>
    <row r="112" spans="1:13" x14ac:dyDescent="0.25">
      <c r="A112" s="1">
        <v>885</v>
      </c>
      <c r="B112" s="1" t="s">
        <v>887</v>
      </c>
      <c r="C112" s="1">
        <v>2.6385788690476186</v>
      </c>
      <c r="D112" s="1">
        <v>1.3475935828877004</v>
      </c>
      <c r="G112" s="1">
        <v>188</v>
      </c>
      <c r="H112" s="1" t="s">
        <v>888</v>
      </c>
      <c r="I112" s="1">
        <v>71.756566903657017</v>
      </c>
      <c r="J112" s="1">
        <v>13.310359681240577</v>
      </c>
      <c r="M112" s="1"/>
    </row>
    <row r="113" spans="1:13" x14ac:dyDescent="0.25">
      <c r="A113" s="1">
        <v>509</v>
      </c>
      <c r="B113" s="1" t="s">
        <v>887</v>
      </c>
      <c r="C113" s="1">
        <v>2.6418359512792313</v>
      </c>
      <c r="D113" s="1">
        <v>0.77624120406567632</v>
      </c>
      <c r="G113" s="1">
        <v>190</v>
      </c>
      <c r="H113" s="1" t="s">
        <v>888</v>
      </c>
      <c r="I113" s="1">
        <v>78.653412235514494</v>
      </c>
      <c r="J113" s="1">
        <v>15.571828559121258</v>
      </c>
      <c r="M113" s="1"/>
    </row>
    <row r="114" spans="1:13" x14ac:dyDescent="0.25">
      <c r="A114" s="1">
        <v>907</v>
      </c>
      <c r="B114" s="1" t="s">
        <v>887</v>
      </c>
      <c r="C114" s="1">
        <v>2.6427124669312168</v>
      </c>
      <c r="D114" s="1">
        <v>0.22382131537242472</v>
      </c>
      <c r="G114" s="1">
        <v>190</v>
      </c>
      <c r="H114" s="1" t="s">
        <v>888</v>
      </c>
      <c r="I114" s="1">
        <v>76.993060581548804</v>
      </c>
      <c r="J114" s="1">
        <v>15.054921387034245</v>
      </c>
      <c r="M114" s="1"/>
    </row>
    <row r="115" spans="1:13" x14ac:dyDescent="0.25">
      <c r="A115" s="1">
        <v>1093</v>
      </c>
      <c r="B115" s="1" t="s">
        <v>887</v>
      </c>
      <c r="C115" s="1">
        <v>2.6495061297410518</v>
      </c>
      <c r="D115" s="1">
        <v>0.355991887153981</v>
      </c>
      <c r="G115" s="1">
        <v>190</v>
      </c>
      <c r="H115" s="1" t="s">
        <v>888</v>
      </c>
      <c r="I115" s="1">
        <v>78.39797351951978</v>
      </c>
      <c r="J115" s="1">
        <v>14.936463493430971</v>
      </c>
      <c r="M115" s="1"/>
    </row>
    <row r="116" spans="1:13" x14ac:dyDescent="0.25">
      <c r="A116" s="1">
        <v>907</v>
      </c>
      <c r="B116" s="1" t="s">
        <v>887</v>
      </c>
      <c r="C116" s="1">
        <v>2.6551132605820102</v>
      </c>
      <c r="D116" s="1">
        <v>0.21849742472266243</v>
      </c>
      <c r="G116" s="1">
        <v>192</v>
      </c>
      <c r="H116" s="1" t="s">
        <v>888</v>
      </c>
      <c r="I116" s="1">
        <v>104.62301502831112</v>
      </c>
      <c r="J116" s="1">
        <v>18.167133318974802</v>
      </c>
      <c r="M116" s="1"/>
    </row>
    <row r="117" spans="1:13" x14ac:dyDescent="0.25">
      <c r="A117" s="1">
        <v>509</v>
      </c>
      <c r="B117" s="1" t="s">
        <v>887</v>
      </c>
      <c r="C117" s="1">
        <v>2.6576058763720871</v>
      </c>
      <c r="D117" s="1">
        <v>0.78738272087568428</v>
      </c>
      <c r="G117" s="1">
        <v>192</v>
      </c>
      <c r="H117" s="1" t="s">
        <v>888</v>
      </c>
      <c r="I117" s="1">
        <v>105.07003278130188</v>
      </c>
      <c r="J117" s="1">
        <v>17.844066336420418</v>
      </c>
      <c r="M117" s="1"/>
    </row>
    <row r="118" spans="1:13" x14ac:dyDescent="0.25">
      <c r="A118" s="1">
        <v>1093</v>
      </c>
      <c r="B118" s="1" t="s">
        <v>887</v>
      </c>
      <c r="C118" s="1">
        <v>2.6618272172823785</v>
      </c>
      <c r="D118" s="1">
        <v>0.27017509886257085</v>
      </c>
      <c r="G118" s="1">
        <v>192</v>
      </c>
      <c r="H118" s="1" t="s">
        <v>888</v>
      </c>
      <c r="I118" s="1">
        <v>108.24173017156967</v>
      </c>
      <c r="J118" s="1">
        <v>17.994830928279129</v>
      </c>
      <c r="M118" s="1"/>
    </row>
    <row r="119" spans="1:13" x14ac:dyDescent="0.25">
      <c r="A119" s="1">
        <v>943</v>
      </c>
      <c r="B119" s="1" t="s">
        <v>887</v>
      </c>
      <c r="C119" s="1">
        <v>2.6695808531746028</v>
      </c>
      <c r="D119" s="1">
        <v>0.92843205229793968</v>
      </c>
      <c r="G119" s="1">
        <v>194</v>
      </c>
      <c r="H119" s="1" t="s">
        <v>888</v>
      </c>
      <c r="I119" s="1">
        <v>14.829920388266848</v>
      </c>
      <c r="J119" s="1">
        <v>1.2395003230669825</v>
      </c>
      <c r="M119" s="1"/>
    </row>
    <row r="120" spans="1:13" x14ac:dyDescent="0.25">
      <c r="A120" s="1">
        <v>887</v>
      </c>
      <c r="B120" s="1" t="s">
        <v>887</v>
      </c>
      <c r="C120" s="1">
        <v>2.6778480489417991</v>
      </c>
      <c r="D120" s="1">
        <v>0.68241877971473841</v>
      </c>
      <c r="G120" s="1">
        <v>194</v>
      </c>
      <c r="H120" s="1" t="s">
        <v>888</v>
      </c>
      <c r="I120" s="1">
        <v>14.423347098641917</v>
      </c>
      <c r="J120" s="1">
        <v>1.2621150118457893</v>
      </c>
      <c r="M120" s="1"/>
    </row>
    <row r="121" spans="1:13" x14ac:dyDescent="0.25">
      <c r="A121" s="1">
        <v>909</v>
      </c>
      <c r="B121" s="1" t="s">
        <v>887</v>
      </c>
      <c r="C121" s="1">
        <v>2.6778480489417991</v>
      </c>
      <c r="D121" s="1">
        <v>0.21849742472266243</v>
      </c>
      <c r="G121" s="1">
        <v>194</v>
      </c>
      <c r="H121" s="1" t="s">
        <v>888</v>
      </c>
      <c r="I121" s="1">
        <v>14.546809144706032</v>
      </c>
      <c r="J121" s="1">
        <v>1.2319620934740469</v>
      </c>
      <c r="M121" s="1"/>
    </row>
    <row r="122" spans="1:13" x14ac:dyDescent="0.25">
      <c r="A122" s="1">
        <v>885</v>
      </c>
      <c r="B122" s="1" t="s">
        <v>887</v>
      </c>
      <c r="C122" s="1">
        <v>2.6943824404761907</v>
      </c>
      <c r="D122" s="1">
        <v>1.3707664884135473</v>
      </c>
      <c r="G122" s="1">
        <v>196</v>
      </c>
      <c r="H122" s="1" t="s">
        <v>888</v>
      </c>
      <c r="I122" s="1">
        <v>14.470177529907616</v>
      </c>
      <c r="J122" s="1">
        <v>1.0941201809175101</v>
      </c>
      <c r="M122" s="1"/>
    </row>
    <row r="123" spans="1:13" x14ac:dyDescent="0.25">
      <c r="A123" s="1">
        <v>887</v>
      </c>
      <c r="B123" s="1" t="s">
        <v>887</v>
      </c>
      <c r="C123" s="1">
        <v>2.6985160383597884</v>
      </c>
      <c r="D123" s="1">
        <v>0.69021889857369245</v>
      </c>
      <c r="G123" s="1">
        <v>196</v>
      </c>
      <c r="H123" s="1" t="s">
        <v>888</v>
      </c>
      <c r="I123" s="1">
        <v>14.148750478947594</v>
      </c>
      <c r="J123" s="1">
        <v>1.1576566874865388</v>
      </c>
      <c r="M123" s="1"/>
    </row>
    <row r="124" spans="1:13" x14ac:dyDescent="0.25">
      <c r="A124" s="1">
        <v>1105</v>
      </c>
      <c r="B124" s="1" t="s">
        <v>887</v>
      </c>
      <c r="C124" s="1">
        <v>2.7010631772643632</v>
      </c>
      <c r="D124" s="1">
        <v>0.15440143935404599</v>
      </c>
      <c r="G124" s="1">
        <v>196</v>
      </c>
      <c r="H124" s="1" t="s">
        <v>888</v>
      </c>
      <c r="I124" s="1">
        <v>14.602154199838221</v>
      </c>
      <c r="J124" s="1">
        <v>1.1339651087658842</v>
      </c>
      <c r="M124" s="1"/>
    </row>
    <row r="125" spans="1:13" x14ac:dyDescent="0.25">
      <c r="A125" s="1">
        <v>943</v>
      </c>
      <c r="B125" s="1" t="s">
        <v>887</v>
      </c>
      <c r="C125" s="1">
        <v>2.7129836309523809</v>
      </c>
      <c r="D125" s="1">
        <v>0.92484152139461162</v>
      </c>
      <c r="G125" s="1">
        <v>198</v>
      </c>
      <c r="H125" s="1" t="s">
        <v>888</v>
      </c>
      <c r="I125" s="1">
        <v>15.085359104261569</v>
      </c>
      <c r="J125" s="1">
        <v>1.2599612319620934</v>
      </c>
      <c r="M125" s="1"/>
    </row>
    <row r="126" spans="1:13" x14ac:dyDescent="0.25">
      <c r="A126" s="1">
        <v>885</v>
      </c>
      <c r="B126" s="1" t="s">
        <v>887</v>
      </c>
      <c r="C126" s="1">
        <v>2.7191840277777777</v>
      </c>
      <c r="D126" s="1">
        <v>1.32174688057041</v>
      </c>
      <c r="G126" s="1">
        <v>198</v>
      </c>
      <c r="H126" s="1" t="s">
        <v>888</v>
      </c>
      <c r="I126" s="1">
        <v>14.79373323683426</v>
      </c>
      <c r="J126" s="1">
        <v>1.2610381219039415</v>
      </c>
      <c r="M126" s="1"/>
    </row>
    <row r="127" spans="1:13" x14ac:dyDescent="0.25">
      <c r="A127" s="1">
        <v>505</v>
      </c>
      <c r="B127" s="1" t="s">
        <v>887</v>
      </c>
      <c r="C127" s="1">
        <v>2.7231755649160663</v>
      </c>
      <c r="D127" s="1">
        <v>0.81391712275215022</v>
      </c>
      <c r="G127" s="1">
        <v>198</v>
      </c>
      <c r="H127" s="1" t="s">
        <v>888</v>
      </c>
      <c r="I127" s="1">
        <v>14.468048873940992</v>
      </c>
      <c r="J127" s="1">
        <v>1.2954986000430757</v>
      </c>
      <c r="M127" s="1"/>
    </row>
    <row r="128" spans="1:13" x14ac:dyDescent="0.25">
      <c r="A128" s="1">
        <v>887</v>
      </c>
      <c r="B128" s="1" t="s">
        <v>887</v>
      </c>
      <c r="C128" s="1">
        <v>2.7233176256613754</v>
      </c>
      <c r="D128" s="1">
        <v>0.68737123613312201</v>
      </c>
      <c r="G128" s="1">
        <v>200</v>
      </c>
      <c r="H128" s="1" t="s">
        <v>888</v>
      </c>
      <c r="I128" s="1">
        <v>26.080250329941677</v>
      </c>
      <c r="J128" s="1">
        <v>3.8638392857142851</v>
      </c>
      <c r="M128" s="1"/>
    </row>
    <row r="129" spans="1:13" x14ac:dyDescent="0.25">
      <c r="A129" s="1">
        <v>509</v>
      </c>
      <c r="B129" s="1" t="s">
        <v>887</v>
      </c>
      <c r="C129" s="1">
        <v>2.7252505550598634</v>
      </c>
      <c r="D129" s="1">
        <v>0.82535183737294771</v>
      </c>
      <c r="G129" s="1">
        <v>200</v>
      </c>
      <c r="H129" s="1" t="s">
        <v>888</v>
      </c>
      <c r="I129" s="1">
        <v>25.846098173613179</v>
      </c>
      <c r="J129" s="1">
        <v>3.846619897959183</v>
      </c>
      <c r="M129" s="1"/>
    </row>
    <row r="130" spans="1:13" x14ac:dyDescent="0.25">
      <c r="A130" s="1">
        <v>1093</v>
      </c>
      <c r="B130" s="1" t="s">
        <v>887</v>
      </c>
      <c r="C130" s="1">
        <v>2.7275396841694559</v>
      </c>
      <c r="D130" s="1">
        <v>0.30161747319499366</v>
      </c>
      <c r="G130" s="1">
        <v>200</v>
      </c>
      <c r="H130" s="1" t="s">
        <v>888</v>
      </c>
      <c r="I130" s="1">
        <v>26.612414321597345</v>
      </c>
      <c r="J130" s="1">
        <v>3.8801020408163263</v>
      </c>
      <c r="M130" s="1"/>
    </row>
    <row r="131" spans="1:13" x14ac:dyDescent="0.25">
      <c r="A131" s="1">
        <v>909</v>
      </c>
      <c r="B131" s="1" t="s">
        <v>887</v>
      </c>
      <c r="C131" s="1">
        <v>2.7315848214285712</v>
      </c>
      <c r="D131" s="1">
        <v>0.21144017432646592</v>
      </c>
      <c r="G131" s="1">
        <v>202</v>
      </c>
      <c r="H131" s="1" t="s">
        <v>888</v>
      </c>
      <c r="I131" s="1">
        <v>28.443058452892842</v>
      </c>
      <c r="J131" s="1">
        <v>3.9910714285714279</v>
      </c>
      <c r="M131" s="1"/>
    </row>
    <row r="132" spans="1:13" x14ac:dyDescent="0.25">
      <c r="A132" s="1">
        <v>925</v>
      </c>
      <c r="B132" s="1" t="s">
        <v>887</v>
      </c>
      <c r="C132" s="1">
        <v>2.7460524140211642</v>
      </c>
      <c r="D132" s="1">
        <v>1.734815768621236</v>
      </c>
      <c r="G132" s="1">
        <v>202</v>
      </c>
      <c r="H132" s="1" t="s">
        <v>888</v>
      </c>
      <c r="I132" s="1">
        <v>29.7628251521989</v>
      </c>
      <c r="J132" s="1">
        <v>4.0408163265306118</v>
      </c>
      <c r="M132" s="1"/>
    </row>
    <row r="133" spans="1:13" x14ac:dyDescent="0.25">
      <c r="A133" s="1">
        <v>507</v>
      </c>
      <c r="B133" s="1" t="s">
        <v>887</v>
      </c>
      <c r="C133" s="1">
        <v>2.7688253480795963</v>
      </c>
      <c r="D133" s="1">
        <v>0.71701524628616109</v>
      </c>
      <c r="G133" s="1">
        <v>202</v>
      </c>
      <c r="H133" s="1" t="s">
        <v>888</v>
      </c>
      <c r="I133" s="1">
        <v>28.911362765549828</v>
      </c>
      <c r="J133" s="1">
        <v>4.0494260204081627</v>
      </c>
      <c r="M133" s="1"/>
    </row>
    <row r="134" spans="1:13" x14ac:dyDescent="0.25">
      <c r="A134" s="1">
        <v>505</v>
      </c>
      <c r="B134" s="1" t="s">
        <v>887</v>
      </c>
      <c r="C134" s="1">
        <v>2.7792002987985804</v>
      </c>
      <c r="D134" s="1">
        <v>0.77550820953870225</v>
      </c>
      <c r="G134" s="1">
        <v>204</v>
      </c>
      <c r="H134" s="1" t="s">
        <v>888</v>
      </c>
      <c r="I134" s="1">
        <v>28.102473498233216</v>
      </c>
      <c r="J134" s="1">
        <v>4.0896045918367347</v>
      </c>
      <c r="M134" s="1"/>
    </row>
    <row r="135" spans="1:13" x14ac:dyDescent="0.25">
      <c r="A135" s="1">
        <v>891</v>
      </c>
      <c r="B135" s="1" t="s">
        <v>887</v>
      </c>
      <c r="C135" s="1">
        <v>2.8018559854497354</v>
      </c>
      <c r="D135" s="1">
        <v>0.48791105388272588</v>
      </c>
      <c r="G135" s="1">
        <v>204</v>
      </c>
      <c r="H135" s="1" t="s">
        <v>888</v>
      </c>
      <c r="I135" s="1">
        <v>28.592064370556429</v>
      </c>
      <c r="J135" s="1">
        <v>3.9977678571428572</v>
      </c>
      <c r="M135" s="1"/>
    </row>
    <row r="136" spans="1:13" x14ac:dyDescent="0.25">
      <c r="A136" s="1">
        <v>1097</v>
      </c>
      <c r="B136" s="1" t="s">
        <v>887</v>
      </c>
      <c r="C136" s="1">
        <v>2.80557323859786</v>
      </c>
      <c r="D136" s="1">
        <v>0.16089119001997634</v>
      </c>
      <c r="G136" s="1">
        <v>204</v>
      </c>
      <c r="H136" s="1" t="s">
        <v>888</v>
      </c>
      <c r="I136" s="1">
        <v>28.272765975563026</v>
      </c>
      <c r="J136" s="1">
        <v>4.0972576530612237</v>
      </c>
      <c r="M136" s="1"/>
    </row>
    <row r="137" spans="1:13" x14ac:dyDescent="0.25">
      <c r="A137" s="1">
        <v>507</v>
      </c>
      <c r="B137" s="1" t="s">
        <v>887</v>
      </c>
      <c r="C137" s="1">
        <v>2.8165501213869231</v>
      </c>
      <c r="D137" s="1">
        <v>0.75498436278342462</v>
      </c>
      <c r="G137" s="1">
        <v>206</v>
      </c>
      <c r="H137" s="1" t="s">
        <v>888</v>
      </c>
      <c r="I137" s="1">
        <v>18.63421175869556</v>
      </c>
      <c r="J137" s="1">
        <v>3.4438775510204076</v>
      </c>
      <c r="M137" s="1"/>
    </row>
    <row r="138" spans="1:13" x14ac:dyDescent="0.25">
      <c r="A138" s="1">
        <v>505</v>
      </c>
      <c r="B138" s="1" t="s">
        <v>887</v>
      </c>
      <c r="C138" s="1">
        <v>2.8227750918183139</v>
      </c>
      <c r="D138" s="1">
        <v>0.80556098514464425</v>
      </c>
      <c r="G138" s="1">
        <v>206</v>
      </c>
      <c r="H138" s="1" t="s">
        <v>888</v>
      </c>
      <c r="I138" s="1">
        <v>18.610796543062712</v>
      </c>
      <c r="J138" s="1">
        <v>3.3309948979591839</v>
      </c>
      <c r="M138" s="1"/>
    </row>
    <row r="139" spans="1:13" x14ac:dyDescent="0.25">
      <c r="A139" s="1">
        <v>925</v>
      </c>
      <c r="B139" s="1" t="s">
        <v>887</v>
      </c>
      <c r="C139" s="1">
        <v>2.8245907738095237</v>
      </c>
      <c r="D139" s="1">
        <v>1.7471969096671949</v>
      </c>
      <c r="G139" s="1">
        <v>206</v>
      </c>
      <c r="H139" s="1" t="s">
        <v>888</v>
      </c>
      <c r="I139" s="1">
        <v>19.108902039252417</v>
      </c>
      <c r="J139" s="1">
        <v>3.3683035714285707</v>
      </c>
      <c r="M139" s="1"/>
    </row>
    <row r="140" spans="1:13" x14ac:dyDescent="0.25">
      <c r="A140" s="1">
        <v>925</v>
      </c>
      <c r="B140" s="1" t="s">
        <v>887</v>
      </c>
      <c r="C140" s="1">
        <v>2.8287243716931214</v>
      </c>
      <c r="D140" s="1">
        <v>1.7484350237717907</v>
      </c>
      <c r="G140" s="1">
        <v>208</v>
      </c>
      <c r="H140" s="1" t="s">
        <v>888</v>
      </c>
      <c r="I140" s="1">
        <v>19.196176933883947</v>
      </c>
      <c r="J140" s="1">
        <v>3.5978954081632653</v>
      </c>
      <c r="M140" s="1"/>
    </row>
    <row r="141" spans="1:13" x14ac:dyDescent="0.25">
      <c r="A141" s="1">
        <v>865</v>
      </c>
      <c r="B141" s="1" t="s">
        <v>887</v>
      </c>
      <c r="C141" s="1">
        <v>2.8390583664021163</v>
      </c>
      <c r="D141" s="1">
        <v>1.0579322638146167</v>
      </c>
      <c r="G141" s="1">
        <v>208</v>
      </c>
      <c r="H141" s="1" t="s">
        <v>888</v>
      </c>
      <c r="I141" s="1">
        <v>18.702328749627483</v>
      </c>
      <c r="J141" s="1">
        <v>3.6495535714285712</v>
      </c>
      <c r="M141" s="1"/>
    </row>
    <row r="142" spans="1:13" x14ac:dyDescent="0.25">
      <c r="A142" s="1">
        <v>471</v>
      </c>
      <c r="B142" s="1" t="s">
        <v>887</v>
      </c>
      <c r="C142" s="1">
        <v>2.8435249932562821</v>
      </c>
      <c r="D142" s="1">
        <v>0.13926896012509776</v>
      </c>
      <c r="G142" s="1">
        <v>208</v>
      </c>
      <c r="H142" s="1" t="s">
        <v>888</v>
      </c>
      <c r="I142" s="1">
        <v>19.091872791519432</v>
      </c>
      <c r="J142" s="1">
        <v>3.4744897959183669</v>
      </c>
      <c r="M142" s="1"/>
    </row>
    <row r="143" spans="1:13" x14ac:dyDescent="0.25">
      <c r="A143" s="1">
        <v>507</v>
      </c>
      <c r="B143" s="1" t="s">
        <v>887</v>
      </c>
      <c r="C143" s="1">
        <v>2.8455999834000787</v>
      </c>
      <c r="D143" s="1">
        <v>0.67376856919468342</v>
      </c>
      <c r="G143" s="1">
        <v>210</v>
      </c>
      <c r="H143" s="1" t="s">
        <v>888</v>
      </c>
      <c r="I143" s="1">
        <v>18.629954446762316</v>
      </c>
      <c r="J143" s="1">
        <v>3.2774234693877551</v>
      </c>
      <c r="M143" s="1"/>
    </row>
    <row r="144" spans="1:13" x14ac:dyDescent="0.25">
      <c r="A144" s="1">
        <v>471</v>
      </c>
      <c r="B144" s="1" t="s">
        <v>887</v>
      </c>
      <c r="C144" s="1">
        <v>2.8559749341190628</v>
      </c>
      <c r="D144" s="1">
        <v>0.13926896012509776</v>
      </c>
      <c r="G144" s="1">
        <v>210</v>
      </c>
      <c r="H144" s="1" t="s">
        <v>888</v>
      </c>
      <c r="I144" s="1">
        <v>18.257439652603345</v>
      </c>
      <c r="J144" s="1">
        <v>3.303252551020408</v>
      </c>
      <c r="M144" s="1"/>
    </row>
    <row r="145" spans="1:13" x14ac:dyDescent="0.25">
      <c r="A145" s="1">
        <v>865</v>
      </c>
      <c r="B145" s="1" t="s">
        <v>887</v>
      </c>
      <c r="C145" s="1">
        <v>2.8597263558201056</v>
      </c>
      <c r="D145" s="1">
        <v>1.0766488413547237</v>
      </c>
      <c r="G145" s="1">
        <v>210</v>
      </c>
      <c r="H145" s="1" t="s">
        <v>888</v>
      </c>
      <c r="I145" s="1">
        <v>18.768317084592788</v>
      </c>
      <c r="J145" s="1">
        <v>3.2649872448979584</v>
      </c>
      <c r="M145" s="1"/>
    </row>
    <row r="146" spans="1:13" x14ac:dyDescent="0.25">
      <c r="A146" s="1">
        <v>1097</v>
      </c>
      <c r="B146" s="1" t="s">
        <v>887</v>
      </c>
      <c r="C146" s="1">
        <v>2.861018132533832</v>
      </c>
      <c r="D146" s="1">
        <v>0.16089119001997634</v>
      </c>
      <c r="G146" s="1">
        <v>212</v>
      </c>
      <c r="H146" s="1" t="s">
        <v>888</v>
      </c>
      <c r="I146" s="1">
        <v>56.520030652645914</v>
      </c>
      <c r="J146" s="1">
        <v>8.672831632653061</v>
      </c>
      <c r="M146" s="1"/>
    </row>
    <row r="147" spans="1:13" x14ac:dyDescent="0.25">
      <c r="A147" s="1">
        <v>891</v>
      </c>
      <c r="B147" s="1" t="s">
        <v>887</v>
      </c>
      <c r="C147" s="1">
        <v>2.8679935515873014</v>
      </c>
      <c r="D147" s="1">
        <v>0.4718155705229794</v>
      </c>
      <c r="G147" s="1">
        <v>212</v>
      </c>
      <c r="H147" s="1" t="s">
        <v>888</v>
      </c>
      <c r="I147" s="1">
        <v>56.520030652645914</v>
      </c>
      <c r="J147" s="1">
        <v>8.4815051020408152</v>
      </c>
      <c r="M147" s="1"/>
    </row>
    <row r="148" spans="1:13" x14ac:dyDescent="0.25">
      <c r="A148" s="1">
        <v>865</v>
      </c>
      <c r="B148" s="1" t="s">
        <v>887</v>
      </c>
      <c r="C148" s="1">
        <v>2.8721271494708995</v>
      </c>
      <c r="D148" s="1">
        <v>1.0204991087344029</v>
      </c>
      <c r="G148" s="1">
        <v>212</v>
      </c>
      <c r="H148" s="1" t="s">
        <v>888</v>
      </c>
      <c r="I148" s="1">
        <v>56.243305376984978</v>
      </c>
      <c r="J148" s="1">
        <v>8.2882653061224474</v>
      </c>
      <c r="M148" s="1"/>
    </row>
    <row r="149" spans="1:13" x14ac:dyDescent="0.25">
      <c r="A149" s="1">
        <v>1097</v>
      </c>
      <c r="B149" s="1" t="s">
        <v>887</v>
      </c>
      <c r="C149" s="1">
        <v>2.8733392200751586</v>
      </c>
      <c r="D149" s="1">
        <v>0.16089119001997634</v>
      </c>
      <c r="G149" s="1">
        <v>214</v>
      </c>
      <c r="H149" s="1" t="s">
        <v>888</v>
      </c>
      <c r="I149" s="1">
        <v>62.246115202860913</v>
      </c>
      <c r="J149" s="1">
        <v>8.6211734693877542</v>
      </c>
      <c r="M149" s="1"/>
    </row>
    <row r="150" spans="1:13" x14ac:dyDescent="0.25">
      <c r="A150" s="1">
        <v>471</v>
      </c>
      <c r="B150" s="1" t="s">
        <v>887</v>
      </c>
      <c r="C150" s="1">
        <v>2.8746498454132343</v>
      </c>
      <c r="D150" s="1">
        <v>0.13926896012509776</v>
      </c>
      <c r="G150" s="1">
        <v>214</v>
      </c>
      <c r="H150" s="1" t="s">
        <v>888</v>
      </c>
      <c r="I150" s="1">
        <v>64.119332453488866</v>
      </c>
      <c r="J150" s="1">
        <v>8.8306760204081627</v>
      </c>
      <c r="M150" s="1"/>
    </row>
    <row r="151" spans="1:13" x14ac:dyDescent="0.25">
      <c r="A151" s="1">
        <v>431</v>
      </c>
      <c r="B151" s="1" t="s">
        <v>887</v>
      </c>
      <c r="C151" s="1">
        <v>2.8787998257008276</v>
      </c>
      <c r="D151" s="1">
        <v>0.21453401829799593</v>
      </c>
      <c r="G151" s="1">
        <v>214</v>
      </c>
      <c r="H151" s="1" t="s">
        <v>888</v>
      </c>
      <c r="I151" s="1">
        <v>61.905530248201281</v>
      </c>
      <c r="J151" s="1">
        <v>8.395408163265305</v>
      </c>
      <c r="M151" s="1"/>
    </row>
    <row r="152" spans="1:13" x14ac:dyDescent="0.25">
      <c r="A152" s="1">
        <v>893</v>
      </c>
      <c r="B152" s="1" t="s">
        <v>887</v>
      </c>
      <c r="C152" s="1">
        <v>2.8824611441798944</v>
      </c>
      <c r="D152" s="1">
        <v>0.47466323296354995</v>
      </c>
      <c r="G152" s="1">
        <v>216</v>
      </c>
      <c r="H152" s="1" t="s">
        <v>888</v>
      </c>
      <c r="I152" s="1">
        <v>59.351143088254076</v>
      </c>
      <c r="J152" s="1">
        <v>8.4250637755102034</v>
      </c>
      <c r="M152" s="1"/>
    </row>
    <row r="153" spans="1:13" x14ac:dyDescent="0.25">
      <c r="A153" s="1">
        <v>1095</v>
      </c>
      <c r="B153" s="1" t="s">
        <v>887</v>
      </c>
      <c r="C153" s="1">
        <v>2.9041419389284759</v>
      </c>
      <c r="D153" s="1">
        <v>0.31392433446124995</v>
      </c>
      <c r="G153" s="1">
        <v>216</v>
      </c>
      <c r="H153" s="1" t="s">
        <v>888</v>
      </c>
      <c r="I153" s="1">
        <v>60.11745923623824</v>
      </c>
      <c r="J153" s="1">
        <v>8.6651785714285694</v>
      </c>
      <c r="M153" s="1"/>
    </row>
    <row r="154" spans="1:13" x14ac:dyDescent="0.25">
      <c r="A154" s="1">
        <v>893</v>
      </c>
      <c r="B154" s="1" t="s">
        <v>887</v>
      </c>
      <c r="C154" s="1">
        <v>2.9051959325396823</v>
      </c>
      <c r="D154" s="1">
        <v>0.49942551505546751</v>
      </c>
      <c r="G154" s="1">
        <v>216</v>
      </c>
      <c r="H154" s="1" t="s">
        <v>888</v>
      </c>
      <c r="I154" s="1">
        <v>60.181318915236922</v>
      </c>
      <c r="J154" s="1">
        <v>8.4116709183673457</v>
      </c>
      <c r="M154" s="1"/>
    </row>
    <row r="155" spans="1:13" x14ac:dyDescent="0.25">
      <c r="A155" s="1">
        <v>929</v>
      </c>
      <c r="B155" s="1" t="s">
        <v>887</v>
      </c>
      <c r="C155" s="1">
        <v>2.9051959325396823</v>
      </c>
      <c r="D155" s="1">
        <v>1.8710083201267829</v>
      </c>
      <c r="G155" s="1">
        <v>218</v>
      </c>
      <c r="H155" s="1" t="s">
        <v>888</v>
      </c>
      <c r="I155" s="1">
        <v>16.301204819277107</v>
      </c>
      <c r="J155" s="1">
        <v>1.5382653061224489</v>
      </c>
      <c r="M155" s="1"/>
    </row>
    <row r="156" spans="1:13" x14ac:dyDescent="0.25">
      <c r="A156" s="1">
        <v>891</v>
      </c>
      <c r="B156" s="1" t="s">
        <v>887</v>
      </c>
      <c r="C156" s="1">
        <v>2.923797123015873</v>
      </c>
      <c r="D156" s="1">
        <v>0.47751089540412039</v>
      </c>
      <c r="G156" s="1">
        <v>218</v>
      </c>
      <c r="H156" s="1" t="s">
        <v>888</v>
      </c>
      <c r="I156" s="1">
        <v>16.626889182170377</v>
      </c>
      <c r="J156" s="1">
        <v>1.5487882653061222</v>
      </c>
      <c r="M156" s="1"/>
    </row>
    <row r="157" spans="1:13" x14ac:dyDescent="0.25">
      <c r="A157" s="1">
        <v>927</v>
      </c>
      <c r="B157" s="1" t="s">
        <v>887</v>
      </c>
      <c r="C157" s="1">
        <v>2.923797123015873</v>
      </c>
      <c r="D157" s="1">
        <v>1.931675911251981</v>
      </c>
      <c r="G157" s="1">
        <v>218</v>
      </c>
      <c r="H157" s="1" t="s">
        <v>888</v>
      </c>
      <c r="I157" s="1">
        <v>16.092596534548086</v>
      </c>
      <c r="J157" s="1">
        <v>1.5286989795918366</v>
      </c>
      <c r="M157" s="1"/>
    </row>
    <row r="158" spans="1:13" x14ac:dyDescent="0.25">
      <c r="A158" s="1">
        <v>1095</v>
      </c>
      <c r="B158" s="1" t="s">
        <v>887</v>
      </c>
      <c r="C158" s="1">
        <v>2.9267305994209094</v>
      </c>
      <c r="D158" s="1">
        <v>0.34572342941008605</v>
      </c>
      <c r="G158" s="1">
        <v>220</v>
      </c>
      <c r="H158" s="1" t="s">
        <v>888</v>
      </c>
      <c r="I158" s="1">
        <v>16.592830686704414</v>
      </c>
      <c r="J158" s="1">
        <v>1.6291454081632653</v>
      </c>
      <c r="M158" s="1"/>
    </row>
    <row r="159" spans="1:13" x14ac:dyDescent="0.25">
      <c r="A159" s="1">
        <v>431</v>
      </c>
      <c r="B159" s="1" t="s">
        <v>887</v>
      </c>
      <c r="C159" s="1">
        <v>2.930674579295748</v>
      </c>
      <c r="D159" s="1">
        <v>0.23198337205925063</v>
      </c>
      <c r="G159" s="1">
        <v>220</v>
      </c>
      <c r="H159" s="1" t="s">
        <v>888</v>
      </c>
      <c r="I159" s="1">
        <v>16.963216824896758</v>
      </c>
      <c r="J159" s="1">
        <v>1.6358418367346936</v>
      </c>
      <c r="M159" s="1"/>
    </row>
    <row r="160" spans="1:13" x14ac:dyDescent="0.25">
      <c r="A160" s="1">
        <v>893</v>
      </c>
      <c r="B160" s="1" t="s">
        <v>887</v>
      </c>
      <c r="C160" s="1">
        <v>2.9361979166666665</v>
      </c>
      <c r="D160" s="1">
        <v>0.51514956418383517</v>
      </c>
      <c r="G160" s="1">
        <v>220</v>
      </c>
      <c r="H160" s="1" t="s">
        <v>888</v>
      </c>
      <c r="I160" s="1">
        <v>17.146281238026312</v>
      </c>
      <c r="J160" s="1">
        <v>1.6214923469387754</v>
      </c>
      <c r="M160" s="1"/>
    </row>
    <row r="161" spans="1:13" x14ac:dyDescent="0.25">
      <c r="A161" s="1">
        <v>927</v>
      </c>
      <c r="B161" s="1" t="s">
        <v>887</v>
      </c>
      <c r="C161" s="1">
        <v>2.9568659060846558</v>
      </c>
      <c r="D161" s="1">
        <v>1.9131041996830427</v>
      </c>
      <c r="G161" s="1">
        <v>222</v>
      </c>
      <c r="H161" s="1" t="s">
        <v>888</v>
      </c>
      <c r="I161" s="1">
        <v>16.435310145174338</v>
      </c>
      <c r="J161" s="1">
        <v>1.6243622448979589</v>
      </c>
      <c r="M161" s="1"/>
    </row>
    <row r="162" spans="1:13" x14ac:dyDescent="0.25">
      <c r="A162" s="1">
        <v>905</v>
      </c>
      <c r="B162" s="1" t="s">
        <v>887</v>
      </c>
      <c r="C162" s="1">
        <v>2.9589327050264549</v>
      </c>
      <c r="D162" s="1">
        <v>0.54870245641838344</v>
      </c>
      <c r="G162" s="1">
        <v>222</v>
      </c>
      <c r="H162" s="1" t="s">
        <v>888</v>
      </c>
      <c r="I162" s="1">
        <v>16.045766103282389</v>
      </c>
      <c r="J162" s="1">
        <v>1.5994897959183672</v>
      </c>
      <c r="M162" s="1"/>
    </row>
    <row r="163" spans="1:13" x14ac:dyDescent="0.25">
      <c r="A163" s="1">
        <v>929</v>
      </c>
      <c r="B163" s="1" t="s">
        <v>887</v>
      </c>
      <c r="C163" s="1">
        <v>2.9589327050264549</v>
      </c>
      <c r="D163" s="1">
        <v>1.9131041996830427</v>
      </c>
      <c r="G163" s="1">
        <v>222</v>
      </c>
      <c r="H163" s="1" t="s">
        <v>888</v>
      </c>
      <c r="I163" s="1">
        <v>16.448082080974075</v>
      </c>
      <c r="J163" s="1">
        <v>1.5880102040816324</v>
      </c>
      <c r="M163" s="1"/>
    </row>
    <row r="164" spans="1:13" x14ac:dyDescent="0.25">
      <c r="A164" s="1">
        <v>889</v>
      </c>
      <c r="B164" s="1" t="s">
        <v>887</v>
      </c>
      <c r="C164" s="1">
        <v>2.960999503968254</v>
      </c>
      <c r="D164" s="1">
        <v>0.48506339144215527</v>
      </c>
      <c r="G164" s="1">
        <v>224</v>
      </c>
      <c r="H164" s="1" t="s">
        <v>888</v>
      </c>
      <c r="I164" s="1">
        <v>6.0538549959555539</v>
      </c>
      <c r="J164" s="1">
        <v>0.8102678571428571</v>
      </c>
      <c r="M164" s="1"/>
    </row>
    <row r="165" spans="1:13" x14ac:dyDescent="0.25">
      <c r="A165" s="1">
        <v>927</v>
      </c>
      <c r="B165" s="1" t="s">
        <v>887</v>
      </c>
      <c r="C165" s="1">
        <v>2.960999503968254</v>
      </c>
      <c r="D165" s="1">
        <v>1.8660558637083993</v>
      </c>
      <c r="G165" s="1">
        <v>224</v>
      </c>
      <c r="H165" s="1" t="s">
        <v>888</v>
      </c>
      <c r="I165" s="1">
        <v>6.1326152667205935</v>
      </c>
      <c r="J165" s="1">
        <v>0.8102678571428571</v>
      </c>
      <c r="M165" s="1"/>
    </row>
    <row r="166" spans="1:13" x14ac:dyDescent="0.25">
      <c r="A166" s="1">
        <v>431</v>
      </c>
      <c r="B166" s="1" t="s">
        <v>887</v>
      </c>
      <c r="C166" s="1">
        <v>2.9659494117402945</v>
      </c>
      <c r="D166" s="1">
        <v>0.22270276648271856</v>
      </c>
      <c r="G166" s="1">
        <v>224</v>
      </c>
      <c r="H166" s="1" t="s">
        <v>888</v>
      </c>
      <c r="I166" s="1">
        <v>6.2433053769849725</v>
      </c>
      <c r="J166" s="1">
        <v>0.79878826530612235</v>
      </c>
      <c r="M166" s="1"/>
    </row>
    <row r="167" spans="1:13" x14ac:dyDescent="0.25">
      <c r="A167" s="1">
        <v>929</v>
      </c>
      <c r="B167" s="1" t="s">
        <v>887</v>
      </c>
      <c r="C167" s="1">
        <v>2.9692666997354498</v>
      </c>
      <c r="D167" s="1">
        <v>1.9254853407290013</v>
      </c>
      <c r="G167" s="1">
        <v>226</v>
      </c>
      <c r="H167" s="1" t="s">
        <v>888</v>
      </c>
      <c r="I167" s="1">
        <v>6.2496913448848401</v>
      </c>
      <c r="J167" s="1">
        <v>0.82375637755102027</v>
      </c>
      <c r="M167" s="1"/>
    </row>
    <row r="168" spans="1:13" x14ac:dyDescent="0.25">
      <c r="A168" s="1">
        <v>905</v>
      </c>
      <c r="B168" s="1" t="s">
        <v>887</v>
      </c>
      <c r="C168" s="1">
        <v>2.9734002976190474</v>
      </c>
      <c r="D168" s="1">
        <v>0.53545463549920747</v>
      </c>
      <c r="G168" s="1">
        <v>226</v>
      </c>
      <c r="H168" s="1" t="s">
        <v>888</v>
      </c>
      <c r="I168" s="1">
        <v>6.1070713951211211</v>
      </c>
      <c r="J168" s="1">
        <v>0.81801658163265289</v>
      </c>
      <c r="M168" s="1"/>
    </row>
    <row r="169" spans="1:13" x14ac:dyDescent="0.25">
      <c r="A169" s="1">
        <v>669</v>
      </c>
      <c r="B169" s="1" t="s">
        <v>887</v>
      </c>
      <c r="C169" s="1">
        <v>2.9745935587562586</v>
      </c>
      <c r="D169" s="1">
        <v>0.22385515525661109</v>
      </c>
      <c r="G169" s="1">
        <v>226</v>
      </c>
      <c r="H169" s="1" t="s">
        <v>888</v>
      </c>
      <c r="I169" s="1">
        <v>6.2794925284175571</v>
      </c>
      <c r="J169" s="1">
        <v>0.77487244897959173</v>
      </c>
      <c r="M169" s="1"/>
    </row>
    <row r="170" spans="1:13" x14ac:dyDescent="0.25">
      <c r="A170" s="1">
        <v>889</v>
      </c>
      <c r="B170" s="1" t="s">
        <v>887</v>
      </c>
      <c r="C170" s="1">
        <v>2.9775338955026456</v>
      </c>
      <c r="D170" s="1">
        <v>0.49484449286846277</v>
      </c>
      <c r="G170" s="1">
        <v>228</v>
      </c>
      <c r="H170" s="1" t="s">
        <v>888</v>
      </c>
      <c r="I170" s="1">
        <v>6.309293711950275</v>
      </c>
      <c r="J170" s="1">
        <v>0.83026147959183672</v>
      </c>
      <c r="M170" s="1"/>
    </row>
    <row r="171" spans="1:13" x14ac:dyDescent="0.25">
      <c r="A171" s="1">
        <v>667</v>
      </c>
      <c r="B171" s="1" t="s">
        <v>887</v>
      </c>
      <c r="C171" s="1">
        <v>2.986956790505038</v>
      </c>
      <c r="D171" s="1">
        <v>0.17216437851285363</v>
      </c>
      <c r="G171" s="1">
        <v>228</v>
      </c>
      <c r="H171" s="1" t="s">
        <v>888</v>
      </c>
      <c r="I171" s="1">
        <v>6.268849248584444</v>
      </c>
      <c r="J171" s="1">
        <v>0.82088647959183669</v>
      </c>
      <c r="M171" s="1"/>
    </row>
    <row r="172" spans="1:13" x14ac:dyDescent="0.25">
      <c r="A172" s="1">
        <v>669</v>
      </c>
      <c r="B172" s="1" t="s">
        <v>887</v>
      </c>
      <c r="C172" s="1">
        <v>2.9890173291298345</v>
      </c>
      <c r="D172" s="1">
        <v>0.18563991523081178</v>
      </c>
      <c r="G172" s="1">
        <v>228</v>
      </c>
      <c r="H172" s="1" t="s">
        <v>888</v>
      </c>
      <c r="I172" s="1">
        <v>6.2347907531184816</v>
      </c>
      <c r="J172" s="1">
        <v>0.84183673469387743</v>
      </c>
      <c r="M172" s="1"/>
    </row>
    <row r="173" spans="1:13" x14ac:dyDescent="0.25">
      <c r="A173" s="1">
        <v>429</v>
      </c>
      <c r="B173" s="1" t="s">
        <v>887</v>
      </c>
      <c r="C173" s="1">
        <v>2.9908492934658555</v>
      </c>
      <c r="D173" s="1">
        <v>0.27437009875108914</v>
      </c>
      <c r="G173" s="1">
        <v>230</v>
      </c>
      <c r="H173" s="1" t="s">
        <v>888</v>
      </c>
      <c r="I173" s="1">
        <v>23.972880922985226</v>
      </c>
      <c r="J173" s="1">
        <v>3.0153061224489792</v>
      </c>
      <c r="M173" s="1"/>
    </row>
    <row r="174" spans="1:13" x14ac:dyDescent="0.25">
      <c r="A174" s="1">
        <v>667</v>
      </c>
      <c r="B174" s="1" t="s">
        <v>887</v>
      </c>
      <c r="C174" s="1">
        <v>2.991077867754631</v>
      </c>
      <c r="D174" s="1">
        <v>0.20183359439786236</v>
      </c>
      <c r="G174" s="1">
        <v>230</v>
      </c>
      <c r="H174" s="1" t="s">
        <v>888</v>
      </c>
      <c r="I174" s="1">
        <v>24.717910511303163</v>
      </c>
      <c r="J174" s="1">
        <v>3.1616709183673466</v>
      </c>
      <c r="M174" s="1"/>
    </row>
    <row r="175" spans="1:13" x14ac:dyDescent="0.25">
      <c r="A175" s="1">
        <v>669</v>
      </c>
      <c r="B175" s="1" t="s">
        <v>887</v>
      </c>
      <c r="C175" s="1">
        <v>2.9972594836290201</v>
      </c>
      <c r="D175" s="1">
        <v>0.2261817009121902</v>
      </c>
      <c r="G175" s="1">
        <v>230</v>
      </c>
      <c r="H175" s="1" t="s">
        <v>888</v>
      </c>
      <c r="I175" s="1">
        <v>24.100600280982587</v>
      </c>
      <c r="J175" s="1">
        <v>3.0908801020408156</v>
      </c>
      <c r="M175" s="1"/>
    </row>
    <row r="176" spans="1:13" x14ac:dyDescent="0.25">
      <c r="A176" s="1">
        <v>905</v>
      </c>
      <c r="B176" s="1" t="s">
        <v>887</v>
      </c>
      <c r="C176" s="1">
        <v>3.0064690806878307</v>
      </c>
      <c r="D176" s="1">
        <v>0.51750198098256728</v>
      </c>
      <c r="G176" s="1">
        <v>232</v>
      </c>
      <c r="H176" s="1" t="s">
        <v>888</v>
      </c>
      <c r="I176" s="1">
        <v>25.037208906296563</v>
      </c>
      <c r="J176" s="1">
        <v>3.1540178571428568</v>
      </c>
      <c r="M176" s="1"/>
    </row>
    <row r="177" spans="1:13" x14ac:dyDescent="0.25">
      <c r="A177" s="1">
        <v>429</v>
      </c>
      <c r="B177" s="1" t="s">
        <v>887</v>
      </c>
      <c r="C177" s="1">
        <v>3.0074492146162304</v>
      </c>
      <c r="D177" s="1">
        <v>0.27881752831832701</v>
      </c>
      <c r="G177" s="1">
        <v>232</v>
      </c>
      <c r="H177" s="1" t="s">
        <v>888</v>
      </c>
      <c r="I177" s="1">
        <v>25.33522074162374</v>
      </c>
      <c r="J177" s="1">
        <v>3.2219387755102038</v>
      </c>
      <c r="M177" s="1"/>
    </row>
    <row r="178" spans="1:13" x14ac:dyDescent="0.25">
      <c r="A178" s="1">
        <v>869</v>
      </c>
      <c r="B178" s="1" t="s">
        <v>887</v>
      </c>
      <c r="C178" s="1">
        <v>3.0106026785714284</v>
      </c>
      <c r="D178" s="1">
        <v>1.197860962566845</v>
      </c>
      <c r="G178" s="1">
        <v>232</v>
      </c>
      <c r="H178" s="1" t="s">
        <v>888</v>
      </c>
      <c r="I178" s="1">
        <v>24.99463578696411</v>
      </c>
      <c r="J178" s="1">
        <v>3.1052295918367347</v>
      </c>
      <c r="M178" s="1"/>
    </row>
    <row r="179" spans="1:13" x14ac:dyDescent="0.25">
      <c r="A179" s="1">
        <v>1095</v>
      </c>
      <c r="B179" s="1" t="s">
        <v>887</v>
      </c>
      <c r="C179" s="1">
        <v>3.0109246976199762</v>
      </c>
      <c r="D179" s="1">
        <v>0.34355762566757708</v>
      </c>
      <c r="G179" s="1">
        <v>234</v>
      </c>
      <c r="H179" s="1" t="s">
        <v>888</v>
      </c>
      <c r="I179" s="1">
        <v>25.164928264293923</v>
      </c>
      <c r="J179" s="1">
        <v>3.165497448979592</v>
      </c>
      <c r="M179" s="1"/>
    </row>
    <row r="180" spans="1:13" x14ac:dyDescent="0.25">
      <c r="A180" s="1">
        <v>667</v>
      </c>
      <c r="B180" s="1" t="s">
        <v>887</v>
      </c>
      <c r="C180" s="1">
        <v>3.0137437926273924</v>
      </c>
      <c r="D180" s="1">
        <v>0.15958721090942599</v>
      </c>
      <c r="G180" s="1">
        <v>234</v>
      </c>
      <c r="H180" s="1" t="s">
        <v>888</v>
      </c>
      <c r="I180" s="1">
        <v>24.419898675975986</v>
      </c>
      <c r="J180" s="1">
        <v>3.2219387755102038</v>
      </c>
      <c r="M180" s="1"/>
    </row>
    <row r="181" spans="1:13" x14ac:dyDescent="0.25">
      <c r="A181" s="1">
        <v>889</v>
      </c>
      <c r="B181" s="1" t="s">
        <v>887</v>
      </c>
      <c r="C181" s="1">
        <v>3.0188698743386246</v>
      </c>
      <c r="D181" s="1">
        <v>0.49088252773375596</v>
      </c>
      <c r="G181" s="1">
        <v>234</v>
      </c>
      <c r="H181" s="1" t="s">
        <v>888</v>
      </c>
      <c r="I181" s="1">
        <v>25.250074502958832</v>
      </c>
      <c r="J181" s="1">
        <v>3.0593112244897958</v>
      </c>
      <c r="M181" s="1"/>
    </row>
    <row r="182" spans="1:13" x14ac:dyDescent="0.25">
      <c r="A182" s="1">
        <v>869</v>
      </c>
      <c r="B182" s="1" t="s">
        <v>887</v>
      </c>
      <c r="C182" s="1">
        <v>3.0209366732804233</v>
      </c>
      <c r="D182" s="1">
        <v>1.2040998217468806</v>
      </c>
      <c r="G182" s="1">
        <v>236</v>
      </c>
      <c r="H182" s="1" t="s">
        <v>888</v>
      </c>
      <c r="I182" s="1">
        <v>12.416407680190728</v>
      </c>
      <c r="J182" s="1">
        <v>0.70465561224489781</v>
      </c>
      <c r="M182" s="1"/>
    </row>
    <row r="183" spans="1:13" x14ac:dyDescent="0.25">
      <c r="A183" s="1">
        <v>901</v>
      </c>
      <c r="B183" s="1" t="s">
        <v>887</v>
      </c>
      <c r="C183" s="1">
        <v>3.0250702711640209</v>
      </c>
      <c r="D183" s="1">
        <v>0.55167393026941358</v>
      </c>
      <c r="G183" s="1">
        <v>236</v>
      </c>
      <c r="H183" s="1" t="s">
        <v>888</v>
      </c>
      <c r="I183" s="1">
        <v>12.337647409425688</v>
      </c>
      <c r="J183" s="1">
        <v>0.74789540816326527</v>
      </c>
      <c r="M183" s="1"/>
    </row>
    <row r="184" spans="1:13" x14ac:dyDescent="0.25">
      <c r="A184" s="1">
        <v>435</v>
      </c>
      <c r="B184" s="1" t="s">
        <v>887</v>
      </c>
      <c r="C184" s="1">
        <v>3.0323490963417927</v>
      </c>
      <c r="D184" s="1">
        <v>0.23459283328492592</v>
      </c>
      <c r="G184" s="1">
        <v>236</v>
      </c>
      <c r="H184" s="1" t="s">
        <v>888</v>
      </c>
      <c r="I184" s="1">
        <v>12.784665162416449</v>
      </c>
      <c r="J184" s="1">
        <v>0.70513392857142843</v>
      </c>
      <c r="M184" s="1"/>
    </row>
    <row r="185" spans="1:13" x14ac:dyDescent="0.25">
      <c r="A185" s="1">
        <v>473</v>
      </c>
      <c r="B185" s="1" t="s">
        <v>887</v>
      </c>
      <c r="C185" s="1">
        <v>3.0323490963417927</v>
      </c>
      <c r="D185" s="1">
        <v>0.27663213448006257</v>
      </c>
      <c r="G185" s="1">
        <v>238</v>
      </c>
      <c r="H185" s="1" t="s">
        <v>888</v>
      </c>
      <c r="I185" s="1">
        <v>11.90978756013453</v>
      </c>
      <c r="J185" s="1">
        <v>0.67107780612244894</v>
      </c>
      <c r="M185" s="1"/>
    </row>
    <row r="186" spans="1:13" x14ac:dyDescent="0.25">
      <c r="A186" s="1">
        <v>473</v>
      </c>
      <c r="B186" s="1" t="s">
        <v>887</v>
      </c>
      <c r="C186" s="1">
        <v>3.0323490963417927</v>
      </c>
      <c r="D186" s="1">
        <v>0.25464229867083665</v>
      </c>
      <c r="G186" s="1">
        <v>238</v>
      </c>
      <c r="H186" s="1" t="s">
        <v>888</v>
      </c>
      <c r="I186" s="1">
        <v>11.54365873387543</v>
      </c>
      <c r="J186" s="1">
        <v>0.69595025510204078</v>
      </c>
      <c r="M186" s="1"/>
    </row>
    <row r="187" spans="1:13" x14ac:dyDescent="0.25">
      <c r="A187" s="1">
        <v>869</v>
      </c>
      <c r="B187" s="1" t="s">
        <v>887</v>
      </c>
      <c r="C187" s="1">
        <v>3.0354042658730158</v>
      </c>
      <c r="D187" s="1">
        <v>1.1889483065953654</v>
      </c>
      <c r="G187" s="1">
        <v>238</v>
      </c>
      <c r="H187" s="1" t="s">
        <v>888</v>
      </c>
      <c r="I187" s="1">
        <v>11.562816637575036</v>
      </c>
      <c r="J187" s="1">
        <v>0.68867984693877538</v>
      </c>
      <c r="M187" s="1"/>
    </row>
    <row r="188" spans="1:13" x14ac:dyDescent="0.25">
      <c r="A188" s="1">
        <v>407</v>
      </c>
      <c r="B188" s="1" t="s">
        <v>887</v>
      </c>
      <c r="C188" s="1">
        <v>3.0385740667731826</v>
      </c>
      <c r="D188" s="1">
        <v>0.25388015538774328</v>
      </c>
      <c r="G188" s="1">
        <v>240</v>
      </c>
      <c r="H188" s="1" t="s">
        <v>888</v>
      </c>
      <c r="I188" s="1">
        <v>12.935799736046659</v>
      </c>
      <c r="J188" s="1">
        <v>0.66868622448979576</v>
      </c>
      <c r="M188" s="1"/>
    </row>
    <row r="189" spans="1:13" x14ac:dyDescent="0.25">
      <c r="A189" s="1">
        <v>1123</v>
      </c>
      <c r="B189" s="1" t="s">
        <v>887</v>
      </c>
      <c r="C189" s="1">
        <v>3.0404620731956657</v>
      </c>
      <c r="D189" s="1">
        <v>0.53974679655959279</v>
      </c>
      <c r="G189" s="1">
        <v>240</v>
      </c>
      <c r="H189" s="1" t="s">
        <v>888</v>
      </c>
      <c r="I189" s="1">
        <v>13.157179956575417</v>
      </c>
      <c r="J189" s="1">
        <v>0.69269770408163256</v>
      </c>
      <c r="M189" s="1"/>
    </row>
    <row r="190" spans="1:13" x14ac:dyDescent="0.25">
      <c r="A190" s="1">
        <v>429</v>
      </c>
      <c r="B190" s="1" t="s">
        <v>887</v>
      </c>
      <c r="C190" s="1">
        <v>3.0427240470607759</v>
      </c>
      <c r="D190" s="1">
        <v>0.27611730322393263</v>
      </c>
      <c r="G190" s="1">
        <v>240</v>
      </c>
      <c r="H190" s="1" t="s">
        <v>888</v>
      </c>
      <c r="I190" s="1">
        <v>13.080548341777002</v>
      </c>
      <c r="J190" s="1">
        <v>0.66705994897959175</v>
      </c>
      <c r="M190" s="1"/>
    </row>
    <row r="191" spans="1:13" x14ac:dyDescent="0.25">
      <c r="A191" s="1">
        <v>407</v>
      </c>
      <c r="B191" s="1" t="s">
        <v>887</v>
      </c>
      <c r="C191" s="1">
        <v>3.0468740273483705</v>
      </c>
      <c r="D191" s="1">
        <v>0.29007224803950044</v>
      </c>
      <c r="G191" s="1">
        <v>242</v>
      </c>
      <c r="H191" s="1" t="s">
        <v>888</v>
      </c>
      <c r="I191" s="1">
        <v>16.409766273574864</v>
      </c>
      <c r="J191" s="1">
        <v>1.6406249999999998</v>
      </c>
      <c r="M191" s="1"/>
    </row>
    <row r="192" spans="1:13" x14ac:dyDescent="0.25">
      <c r="A192" s="1">
        <v>435</v>
      </c>
      <c r="B192" s="1" t="s">
        <v>887</v>
      </c>
      <c r="C192" s="1">
        <v>3.0489490174921667</v>
      </c>
      <c r="D192" s="1">
        <v>0.19744772001161778</v>
      </c>
      <c r="G192" s="1">
        <v>242</v>
      </c>
      <c r="H192" s="1" t="s">
        <v>888</v>
      </c>
      <c r="I192" s="1">
        <v>16.269274979777769</v>
      </c>
      <c r="J192" s="1">
        <v>1.6894132653061222</v>
      </c>
      <c r="M192" s="1"/>
    </row>
    <row r="193" spans="1:13" x14ac:dyDescent="0.25">
      <c r="A193" s="1">
        <v>407</v>
      </c>
      <c r="B193" s="1" t="s">
        <v>887</v>
      </c>
      <c r="C193" s="1">
        <v>3.0551739879235575</v>
      </c>
      <c r="D193" s="1">
        <v>0.27003612401975019</v>
      </c>
      <c r="G193" s="1">
        <v>242</v>
      </c>
      <c r="H193" s="1" t="s">
        <v>888</v>
      </c>
      <c r="I193" s="1">
        <v>16.826982843032908</v>
      </c>
      <c r="J193" s="1">
        <v>1.7267219387755099</v>
      </c>
      <c r="M193" s="1"/>
    </row>
    <row r="194" spans="1:13" x14ac:dyDescent="0.25">
      <c r="A194" s="1">
        <v>1123</v>
      </c>
      <c r="B194" s="1" t="s">
        <v>887</v>
      </c>
      <c r="C194" s="1">
        <v>3.060907789818033</v>
      </c>
      <c r="D194" s="1">
        <v>0.58692074776198</v>
      </c>
      <c r="G194" s="1">
        <v>244</v>
      </c>
      <c r="H194" s="1" t="s">
        <v>888</v>
      </c>
      <c r="I194" s="1">
        <v>16.47788326450679</v>
      </c>
      <c r="J194" s="1">
        <v>1.7525510204081631</v>
      </c>
      <c r="M194" s="1"/>
    </row>
    <row r="195" spans="1:13" x14ac:dyDescent="0.25">
      <c r="A195" s="1">
        <v>919</v>
      </c>
      <c r="B195" s="1" t="s">
        <v>887</v>
      </c>
      <c r="C195" s="1">
        <v>3.0643394510582009</v>
      </c>
      <c r="D195" s="1">
        <v>1.2853803486529318</v>
      </c>
      <c r="G195" s="1">
        <v>244</v>
      </c>
      <c r="H195" s="1" t="s">
        <v>888</v>
      </c>
      <c r="I195" s="1">
        <v>16.373579122142278</v>
      </c>
      <c r="J195" s="1">
        <v>1.7171556122448977</v>
      </c>
      <c r="M195" s="1"/>
    </row>
    <row r="196" spans="1:13" x14ac:dyDescent="0.25">
      <c r="A196" s="1">
        <v>405</v>
      </c>
      <c r="B196" s="1" t="s">
        <v>887</v>
      </c>
      <c r="C196" s="1">
        <v>3.0676239287863378</v>
      </c>
      <c r="D196" s="1">
        <v>0.24203547051989546</v>
      </c>
      <c r="G196" s="1">
        <v>244</v>
      </c>
      <c r="H196" s="1" t="s">
        <v>888</v>
      </c>
      <c r="I196" s="1">
        <v>16.92490101749755</v>
      </c>
      <c r="J196" s="1">
        <v>1.6922831632653057</v>
      </c>
      <c r="M196" s="1"/>
    </row>
    <row r="197" spans="1:13" x14ac:dyDescent="0.25">
      <c r="A197" s="1">
        <v>901</v>
      </c>
      <c r="B197" s="1" t="s">
        <v>887</v>
      </c>
      <c r="C197" s="1">
        <v>3.0726066468253967</v>
      </c>
      <c r="D197" s="1">
        <v>0.58089342313787629</v>
      </c>
      <c r="G197" s="1">
        <v>246</v>
      </c>
      <c r="H197" s="1" t="s">
        <v>888</v>
      </c>
      <c r="I197" s="1">
        <v>16.831240154966153</v>
      </c>
      <c r="J197" s="1">
        <v>1.7669005102040813</v>
      </c>
      <c r="M197" s="1"/>
    </row>
    <row r="198" spans="1:13" x14ac:dyDescent="0.25">
      <c r="A198" s="1">
        <v>473</v>
      </c>
      <c r="B198" s="1" t="s">
        <v>887</v>
      </c>
      <c r="C198" s="1">
        <v>3.0738488992177286</v>
      </c>
      <c r="D198" s="1">
        <v>0.2750195465207193</v>
      </c>
      <c r="G198" s="1">
        <v>246</v>
      </c>
      <c r="H198" s="1" t="s">
        <v>888</v>
      </c>
      <c r="I198" s="1">
        <v>17.333602963089106</v>
      </c>
      <c r="J198" s="1">
        <v>1.7783801020408161</v>
      </c>
      <c r="M198" s="1"/>
    </row>
    <row r="199" spans="1:13" x14ac:dyDescent="0.25">
      <c r="A199" s="1">
        <v>405</v>
      </c>
      <c r="B199" s="1" t="s">
        <v>887</v>
      </c>
      <c r="C199" s="1">
        <v>3.0779988795053224</v>
      </c>
      <c r="D199" s="1">
        <v>0.28321957595120534</v>
      </c>
      <c r="G199" s="1">
        <v>246</v>
      </c>
      <c r="H199" s="1" t="s">
        <v>888</v>
      </c>
      <c r="I199" s="1">
        <v>17.278257907956917</v>
      </c>
      <c r="J199" s="1">
        <v>1.7563775510204078</v>
      </c>
      <c r="M199" s="1"/>
    </row>
    <row r="200" spans="1:13" x14ac:dyDescent="0.25">
      <c r="A200" s="1">
        <v>469</v>
      </c>
      <c r="B200" s="1" t="s">
        <v>887</v>
      </c>
      <c r="C200" s="1">
        <v>3.0800738696491186</v>
      </c>
      <c r="D200" s="1">
        <v>0.30067435496481631</v>
      </c>
      <c r="G200" s="1">
        <v>248</v>
      </c>
      <c r="H200" s="1" t="s">
        <v>888</v>
      </c>
      <c r="I200" s="1">
        <v>42.896632466260805</v>
      </c>
      <c r="J200" s="1">
        <v>4.4244260204081627</v>
      </c>
      <c r="M200" s="1"/>
    </row>
    <row r="201" spans="1:13" x14ac:dyDescent="0.25">
      <c r="A201" s="1">
        <v>681</v>
      </c>
      <c r="B201" s="1" t="s">
        <v>887</v>
      </c>
      <c r="C201" s="1">
        <v>3.0817415672456776</v>
      </c>
      <c r="D201" s="1">
        <v>0.25707177738874049</v>
      </c>
      <c r="G201" s="1">
        <v>248</v>
      </c>
      <c r="H201" s="1" t="s">
        <v>888</v>
      </c>
      <c r="I201" s="1">
        <v>42.875345906594582</v>
      </c>
      <c r="J201" s="1">
        <v>4.3278061224489788</v>
      </c>
      <c r="M201" s="1"/>
    </row>
    <row r="202" spans="1:13" x14ac:dyDescent="0.25">
      <c r="A202" s="1">
        <v>913</v>
      </c>
      <c r="B202" s="1" t="s">
        <v>887</v>
      </c>
      <c r="C202" s="1">
        <v>3.0829406415343912</v>
      </c>
      <c r="D202" s="1">
        <v>0.33562301901743263</v>
      </c>
      <c r="G202" s="1">
        <v>248</v>
      </c>
      <c r="H202" s="1" t="s">
        <v>888</v>
      </c>
      <c r="I202" s="1">
        <v>43.535229256247604</v>
      </c>
      <c r="J202" s="1">
        <v>4.3660714285714279</v>
      </c>
      <c r="M202" s="1"/>
    </row>
    <row r="203" spans="1:13" x14ac:dyDescent="0.25">
      <c r="A203" s="1">
        <v>681</v>
      </c>
      <c r="B203" s="1" t="s">
        <v>887</v>
      </c>
      <c r="C203" s="1">
        <v>3.0838021058704741</v>
      </c>
      <c r="D203" s="1">
        <v>0.25937528793881875</v>
      </c>
      <c r="G203" s="1">
        <v>250</v>
      </c>
      <c r="H203" s="1" t="s">
        <v>888</v>
      </c>
      <c r="I203" s="1">
        <v>46.515347609519353</v>
      </c>
      <c r="J203" s="1">
        <v>4.5679209183673466</v>
      </c>
      <c r="M203" s="1"/>
    </row>
    <row r="204" spans="1:13" x14ac:dyDescent="0.25">
      <c r="A204" s="1">
        <v>403</v>
      </c>
      <c r="B204" s="1" t="s">
        <v>887</v>
      </c>
      <c r="C204" s="1">
        <v>3.0842238499367132</v>
      </c>
      <c r="D204" s="1">
        <v>0.30275649869300025</v>
      </c>
      <c r="G204" s="1">
        <v>250</v>
      </c>
      <c r="H204" s="1" t="s">
        <v>888</v>
      </c>
      <c r="I204" s="1">
        <v>46.962365362510113</v>
      </c>
      <c r="J204" s="1">
        <v>4.4741709183673457</v>
      </c>
      <c r="M204" s="1"/>
    </row>
    <row r="205" spans="1:13" x14ac:dyDescent="0.25">
      <c r="A205" s="1">
        <v>435</v>
      </c>
      <c r="B205" s="1" t="s">
        <v>887</v>
      </c>
      <c r="C205" s="1">
        <v>3.0842238499367132</v>
      </c>
      <c r="D205" s="1">
        <v>0.23579545454545456</v>
      </c>
      <c r="G205" s="1">
        <v>250</v>
      </c>
      <c r="H205" s="1" t="s">
        <v>888</v>
      </c>
      <c r="I205" s="1">
        <v>46.259908893524624</v>
      </c>
      <c r="J205" s="1">
        <v>4.3345025510204076</v>
      </c>
      <c r="M205" s="1"/>
    </row>
    <row r="206" spans="1:13" x14ac:dyDescent="0.25">
      <c r="A206" s="1">
        <v>403</v>
      </c>
      <c r="B206" s="1" t="s">
        <v>887</v>
      </c>
      <c r="C206" s="1">
        <v>3.0862988400805094</v>
      </c>
      <c r="D206" s="1">
        <v>0.2650441112401975</v>
      </c>
      <c r="G206" s="1">
        <v>252</v>
      </c>
      <c r="H206" s="1" t="s">
        <v>888</v>
      </c>
      <c r="I206" s="1">
        <v>45.25944058921197</v>
      </c>
      <c r="J206" s="1">
        <v>4.8223852040816322</v>
      </c>
      <c r="M206" s="1"/>
    </row>
    <row r="207" spans="1:13" x14ac:dyDescent="0.25">
      <c r="A207" s="1">
        <v>403</v>
      </c>
      <c r="B207" s="1" t="s">
        <v>887</v>
      </c>
      <c r="C207" s="1">
        <v>3.0904488203681031</v>
      </c>
      <c r="D207" s="1">
        <v>0.28973188353180368</v>
      </c>
      <c r="G207" s="1">
        <v>252</v>
      </c>
      <c r="H207" s="1" t="s">
        <v>888</v>
      </c>
      <c r="I207" s="1">
        <v>46.877219123845201</v>
      </c>
      <c r="J207" s="1">
        <v>4.6970663265306118</v>
      </c>
      <c r="M207" s="1"/>
    </row>
    <row r="208" spans="1:13" x14ac:dyDescent="0.25">
      <c r="A208" s="1">
        <v>469</v>
      </c>
      <c r="B208" s="1" t="s">
        <v>887</v>
      </c>
      <c r="C208" s="1">
        <v>3.0987487809432905</v>
      </c>
      <c r="D208" s="1">
        <v>0.29495699765441752</v>
      </c>
      <c r="G208" s="1">
        <v>252</v>
      </c>
      <c r="H208" s="1" t="s">
        <v>888</v>
      </c>
      <c r="I208" s="1">
        <v>45.70645834220273</v>
      </c>
      <c r="J208" s="1">
        <v>4.5755739795918364</v>
      </c>
      <c r="M208" s="1"/>
    </row>
    <row r="209" spans="1:13" x14ac:dyDescent="0.25">
      <c r="A209" s="1">
        <v>903</v>
      </c>
      <c r="B209" s="1" t="s">
        <v>887</v>
      </c>
      <c r="C209" s="1">
        <v>3.1036086309523805</v>
      </c>
      <c r="D209" s="1">
        <v>0.55613114104595873</v>
      </c>
      <c r="G209" s="1">
        <v>254</v>
      </c>
      <c r="H209" s="1" t="s">
        <v>888</v>
      </c>
      <c r="I209" s="1">
        <v>4.8234918472476478</v>
      </c>
      <c r="J209" s="1">
        <v>0.5440369897959183</v>
      </c>
      <c r="M209" s="1"/>
    </row>
    <row r="210" spans="1:13" x14ac:dyDescent="0.25">
      <c r="A210" s="1">
        <v>405</v>
      </c>
      <c r="B210" s="1" t="s">
        <v>887</v>
      </c>
      <c r="C210" s="1">
        <v>3.1091237316622742</v>
      </c>
      <c r="D210" s="1">
        <v>0.25483317600929423</v>
      </c>
      <c r="G210" s="1">
        <v>254</v>
      </c>
      <c r="H210" s="1" t="s">
        <v>888</v>
      </c>
      <c r="I210" s="1">
        <v>4.9575971731448769</v>
      </c>
      <c r="J210" s="1">
        <v>0.51409438775510197</v>
      </c>
      <c r="M210" s="1"/>
    </row>
    <row r="211" spans="1:13" x14ac:dyDescent="0.25">
      <c r="A211" s="1">
        <v>411</v>
      </c>
      <c r="B211" s="1" t="s">
        <v>887</v>
      </c>
      <c r="C211" s="1">
        <v>3.1091237316622742</v>
      </c>
      <c r="D211" s="1">
        <v>0.25678459918675572</v>
      </c>
      <c r="G211" s="1">
        <v>254</v>
      </c>
      <c r="H211" s="1" t="s">
        <v>888</v>
      </c>
      <c r="I211" s="1">
        <v>4.9214100217122914</v>
      </c>
      <c r="J211" s="1">
        <v>0.53925382653061216</v>
      </c>
      <c r="M211" s="1"/>
    </row>
    <row r="212" spans="1:13" x14ac:dyDescent="0.25">
      <c r="A212" s="1">
        <v>919</v>
      </c>
      <c r="B212" s="1" t="s">
        <v>887</v>
      </c>
      <c r="C212" s="1">
        <v>3.1139426256613754</v>
      </c>
      <c r="D212" s="1">
        <v>1.2457606973058637</v>
      </c>
      <c r="G212" s="1">
        <v>256</v>
      </c>
      <c r="H212" s="1" t="s">
        <v>888</v>
      </c>
      <c r="I212" s="1">
        <v>4.7234450168163828</v>
      </c>
      <c r="J212" s="1">
        <v>0.55178571428571421</v>
      </c>
      <c r="M212" s="1"/>
    </row>
    <row r="213" spans="1:13" x14ac:dyDescent="0.25">
      <c r="A213" s="1">
        <v>681</v>
      </c>
      <c r="B213" s="1" t="s">
        <v>887</v>
      </c>
      <c r="C213" s="1">
        <v>3.1167707238672184</v>
      </c>
      <c r="D213" s="1">
        <v>0.25760158481525847</v>
      </c>
      <c r="G213" s="1">
        <v>256</v>
      </c>
      <c r="H213" s="1" t="s">
        <v>888</v>
      </c>
      <c r="I213" s="1">
        <v>4.714930392949892</v>
      </c>
      <c r="J213" s="1">
        <v>0.53533163265306116</v>
      </c>
      <c r="M213" s="1"/>
    </row>
    <row r="214" spans="1:13" x14ac:dyDescent="0.25">
      <c r="A214" s="1">
        <v>903</v>
      </c>
      <c r="B214" s="1" t="s">
        <v>887</v>
      </c>
      <c r="C214" s="1">
        <v>3.1180762235449735</v>
      </c>
      <c r="D214" s="1">
        <v>0.56058835182250388</v>
      </c>
      <c r="G214" s="1">
        <v>256</v>
      </c>
      <c r="H214" s="1" t="s">
        <v>888</v>
      </c>
      <c r="I214" s="1">
        <v>4.806462599514667</v>
      </c>
      <c r="J214" s="1">
        <v>0.5485331632653061</v>
      </c>
      <c r="M214" s="1"/>
    </row>
    <row r="215" spans="1:13" x14ac:dyDescent="0.25">
      <c r="A215" s="1">
        <v>1123</v>
      </c>
      <c r="B215" s="1" t="s">
        <v>887</v>
      </c>
      <c r="C215" s="1">
        <v>3.1181557963606625</v>
      </c>
      <c r="D215" s="1">
        <v>0.54934614709496221</v>
      </c>
      <c r="G215" s="1">
        <v>258</v>
      </c>
      <c r="H215" s="1" t="s">
        <v>888</v>
      </c>
      <c r="I215" s="1">
        <v>4.6915151773170427</v>
      </c>
      <c r="J215" s="1">
        <v>0.58689413265306112</v>
      </c>
      <c r="M215" s="1"/>
    </row>
    <row r="216" spans="1:13" x14ac:dyDescent="0.25">
      <c r="A216" s="1">
        <v>901</v>
      </c>
      <c r="B216" s="1" t="s">
        <v>887</v>
      </c>
      <c r="C216" s="1">
        <v>3.1222098214285716</v>
      </c>
      <c r="D216" s="1">
        <v>0.56071216323296347</v>
      </c>
      <c r="G216" s="1">
        <v>258</v>
      </c>
      <c r="H216" s="1" t="s">
        <v>888</v>
      </c>
      <c r="I216" s="1">
        <v>4.6191408744518707</v>
      </c>
      <c r="J216" s="1">
        <v>0.63070790816326527</v>
      </c>
      <c r="M216" s="1"/>
    </row>
    <row r="217" spans="1:13" x14ac:dyDescent="0.25">
      <c r="A217" s="1">
        <v>913</v>
      </c>
      <c r="B217" s="1" t="s">
        <v>887</v>
      </c>
      <c r="C217" s="1">
        <v>3.1263434193121693</v>
      </c>
      <c r="D217" s="1">
        <v>0.34243264659271</v>
      </c>
      <c r="G217" s="1">
        <v>258</v>
      </c>
      <c r="H217" s="1" t="s">
        <v>888</v>
      </c>
      <c r="I217" s="1">
        <v>4.7489888884158544</v>
      </c>
      <c r="J217" s="1">
        <v>0.60430484693877551</v>
      </c>
      <c r="M217" s="1"/>
    </row>
    <row r="218" spans="1:13" x14ac:dyDescent="0.25">
      <c r="A218" s="1">
        <v>411</v>
      </c>
      <c r="B218" s="1" t="s">
        <v>887</v>
      </c>
      <c r="C218" s="1">
        <v>3.1298736331002428</v>
      </c>
      <c r="D218" s="1">
        <v>0.26851582921870459</v>
      </c>
      <c r="G218" s="1">
        <v>260</v>
      </c>
      <c r="H218" s="1" t="s">
        <v>888</v>
      </c>
      <c r="I218" s="1">
        <v>61.01149474221976</v>
      </c>
      <c r="J218" s="1">
        <v>7.7659438775510203</v>
      </c>
      <c r="M218" s="1"/>
    </row>
    <row r="219" spans="1:13" x14ac:dyDescent="0.25">
      <c r="A219" s="1">
        <v>1125</v>
      </c>
      <c r="B219" s="1" t="s">
        <v>887</v>
      </c>
      <c r="C219" s="1">
        <v>3.1386015129830303</v>
      </c>
      <c r="D219" s="1">
        <v>0.40381999297876081</v>
      </c>
      <c r="G219" s="1">
        <v>260</v>
      </c>
      <c r="H219" s="1" t="s">
        <v>888</v>
      </c>
      <c r="I219" s="1">
        <v>60.032312997573328</v>
      </c>
      <c r="J219" s="1">
        <v>7.6645408163265305</v>
      </c>
      <c r="M219" s="1"/>
    </row>
    <row r="220" spans="1:13" x14ac:dyDescent="0.25">
      <c r="A220" s="1">
        <v>923</v>
      </c>
      <c r="B220" s="1" t="s">
        <v>887</v>
      </c>
      <c r="C220" s="1">
        <v>3.1408110119047619</v>
      </c>
      <c r="D220" s="1">
        <v>1.4005249603803485</v>
      </c>
      <c r="G220" s="1">
        <v>260</v>
      </c>
      <c r="H220" s="1" t="s">
        <v>888</v>
      </c>
      <c r="I220" s="1">
        <v>58.499680701605001</v>
      </c>
      <c r="J220" s="1">
        <v>7.5794005102040805</v>
      </c>
      <c r="M220" s="1"/>
    </row>
    <row r="221" spans="1:13" x14ac:dyDescent="0.25">
      <c r="A221" s="1">
        <v>1115</v>
      </c>
      <c r="B221" s="1" t="s">
        <v>887</v>
      </c>
      <c r="C221" s="1">
        <v>3.1426906563075039</v>
      </c>
      <c r="D221" s="1">
        <v>0.67249210110584523</v>
      </c>
      <c r="G221" s="1">
        <v>262</v>
      </c>
      <c r="H221" s="1" t="s">
        <v>888</v>
      </c>
      <c r="I221" s="1">
        <v>65.843543786453225</v>
      </c>
      <c r="J221" s="1">
        <v>8.3714923469387745</v>
      </c>
      <c r="M221" s="1"/>
    </row>
    <row r="222" spans="1:13" x14ac:dyDescent="0.25">
      <c r="A222" s="1">
        <v>1127</v>
      </c>
      <c r="B222" s="1" t="s">
        <v>887</v>
      </c>
      <c r="C222" s="1">
        <v>3.1426906563075039</v>
      </c>
      <c r="D222" s="1">
        <v>0.37507679480428296</v>
      </c>
      <c r="G222" s="1">
        <v>262</v>
      </c>
      <c r="H222" s="1" t="s">
        <v>888</v>
      </c>
      <c r="I222" s="1">
        <v>67.291029843756647</v>
      </c>
      <c r="J222" s="1">
        <v>8.394451530612244</v>
      </c>
      <c r="M222" s="1"/>
    </row>
    <row r="223" spans="1:13" x14ac:dyDescent="0.25">
      <c r="A223" s="1">
        <v>411</v>
      </c>
      <c r="B223" s="1" t="s">
        <v>887</v>
      </c>
      <c r="C223" s="1">
        <v>3.1443985641068206</v>
      </c>
      <c r="D223" s="1">
        <v>0.25308597153645074</v>
      </c>
      <c r="G223" s="1">
        <v>262</v>
      </c>
      <c r="H223" s="1" t="s">
        <v>888</v>
      </c>
      <c r="I223" s="1">
        <v>66.737579292434745</v>
      </c>
      <c r="J223" s="1">
        <v>8.4958545918367339</v>
      </c>
      <c r="M223" s="1"/>
    </row>
    <row r="224" spans="1:13" x14ac:dyDescent="0.25">
      <c r="A224" s="1">
        <v>409</v>
      </c>
      <c r="B224" s="1" t="s">
        <v>887</v>
      </c>
      <c r="C224" s="1">
        <v>3.1485485443944139</v>
      </c>
      <c r="D224" s="1">
        <v>0.24444071304095261</v>
      </c>
      <c r="G224" s="1">
        <v>264</v>
      </c>
      <c r="H224" s="1" t="s">
        <v>888</v>
      </c>
      <c r="I224" s="1">
        <v>64.82178892247434</v>
      </c>
      <c r="J224" s="1">
        <v>8.5169005102040813</v>
      </c>
      <c r="M224" s="1"/>
    </row>
    <row r="225" spans="1:13" x14ac:dyDescent="0.25">
      <c r="A225" s="1">
        <v>913</v>
      </c>
      <c r="B225" s="1" t="s">
        <v>887</v>
      </c>
      <c r="C225" s="1">
        <v>3.1635458002645502</v>
      </c>
      <c r="D225" s="1">
        <v>0.32670859746434228</v>
      </c>
      <c r="G225" s="1">
        <v>264</v>
      </c>
      <c r="H225" s="1" t="s">
        <v>888</v>
      </c>
      <c r="I225" s="1">
        <v>66.311848099110222</v>
      </c>
      <c r="J225" s="1">
        <v>8.5274234693877542</v>
      </c>
      <c r="M225" s="1"/>
    </row>
    <row r="226" spans="1:13" x14ac:dyDescent="0.25">
      <c r="A226" s="1">
        <v>1115</v>
      </c>
      <c r="B226" s="1" t="s">
        <v>887</v>
      </c>
      <c r="C226" s="1">
        <v>3.165180944592108</v>
      </c>
      <c r="D226" s="1">
        <v>0.62559241706161139</v>
      </c>
      <c r="G226" s="1">
        <v>264</v>
      </c>
      <c r="H226" s="1" t="s">
        <v>888</v>
      </c>
      <c r="I226" s="1">
        <v>64.502490527480944</v>
      </c>
      <c r="J226" s="1">
        <v>8.3571428571428559</v>
      </c>
      <c r="M226" s="1"/>
    </row>
    <row r="227" spans="1:13" x14ac:dyDescent="0.25">
      <c r="A227" s="1">
        <v>923</v>
      </c>
      <c r="B227" s="1" t="s">
        <v>887</v>
      </c>
      <c r="C227" s="1">
        <v>3.1656125992063493</v>
      </c>
      <c r="D227" s="1">
        <v>1.3930962757527732</v>
      </c>
      <c r="G227" s="1">
        <v>266</v>
      </c>
      <c r="H227" s="1" t="s">
        <v>888</v>
      </c>
      <c r="I227" s="1">
        <v>16.036410429499622</v>
      </c>
      <c r="J227" s="1">
        <v>1.1088026823988792</v>
      </c>
      <c r="M227" s="1"/>
    </row>
    <row r="228" spans="1:13" x14ac:dyDescent="0.25">
      <c r="A228" s="1">
        <v>919</v>
      </c>
      <c r="B228" s="1" t="s">
        <v>887</v>
      </c>
      <c r="C228" s="1">
        <v>3.1676793981481479</v>
      </c>
      <c r="D228" s="1">
        <v>1.2742373217115688</v>
      </c>
      <c r="G228" s="1">
        <v>266</v>
      </c>
      <c r="H228" s="1" t="s">
        <v>888</v>
      </c>
      <c r="I228" s="1">
        <v>16.146105813855371</v>
      </c>
      <c r="J228" s="1">
        <v>1.1185292078717655</v>
      </c>
      <c r="M228" s="1"/>
    </row>
    <row r="229" spans="1:13" x14ac:dyDescent="0.25">
      <c r="A229" s="1">
        <v>605</v>
      </c>
      <c r="B229" s="1" t="s">
        <v>887</v>
      </c>
      <c r="C229" s="1">
        <v>3.1700959937511564</v>
      </c>
      <c r="D229" s="1">
        <v>0.34972714754432793</v>
      </c>
      <c r="G229" s="1">
        <v>266</v>
      </c>
      <c r="H229" s="1" t="s">
        <v>888</v>
      </c>
      <c r="I229" s="1">
        <v>16.074381908699689</v>
      </c>
      <c r="J229" s="1">
        <v>1.0591089795283164</v>
      </c>
      <c r="M229" s="1"/>
    </row>
    <row r="230" spans="1:13" x14ac:dyDescent="0.25">
      <c r="A230" s="1">
        <v>469</v>
      </c>
      <c r="B230" s="1" t="s">
        <v>887</v>
      </c>
      <c r="C230" s="1">
        <v>3.1713734359761787</v>
      </c>
      <c r="D230" s="1">
        <v>0.30917709147771699</v>
      </c>
      <c r="G230" s="1">
        <v>268</v>
      </c>
      <c r="H230" s="1" t="s">
        <v>888</v>
      </c>
      <c r="I230" s="1">
        <v>16.034300902877394</v>
      </c>
      <c r="J230" s="1">
        <v>1.1059731477158579</v>
      </c>
      <c r="M230" s="1"/>
    </row>
    <row r="231" spans="1:13" x14ac:dyDescent="0.25">
      <c r="A231" s="1">
        <v>647</v>
      </c>
      <c r="B231" s="1" t="s">
        <v>887</v>
      </c>
      <c r="C231" s="1">
        <v>3.174207075171124</v>
      </c>
      <c r="D231" s="1">
        <v>3.8164833483501348</v>
      </c>
      <c r="G231" s="1">
        <v>268</v>
      </c>
      <c r="H231" s="1" t="s">
        <v>888</v>
      </c>
      <c r="I231" s="1">
        <v>15.971015104210615</v>
      </c>
      <c r="J231" s="1">
        <v>1.1252493527439411</v>
      </c>
      <c r="M231" s="1"/>
    </row>
    <row r="232" spans="1:13" x14ac:dyDescent="0.25">
      <c r="A232" s="1">
        <v>413</v>
      </c>
      <c r="B232" s="1" t="s">
        <v>887</v>
      </c>
      <c r="C232" s="1">
        <v>3.1755234162637724</v>
      </c>
      <c r="D232" s="1">
        <v>0.30858807725820503</v>
      </c>
      <c r="G232" s="1">
        <v>268</v>
      </c>
      <c r="H232" s="1" t="s">
        <v>888</v>
      </c>
      <c r="I232" s="1">
        <v>15.907729305543837</v>
      </c>
      <c r="J232" s="1">
        <v>1.1066805313866135</v>
      </c>
      <c r="M232" s="1"/>
    </row>
    <row r="233" spans="1:13" x14ac:dyDescent="0.25">
      <c r="A233" s="1">
        <v>413</v>
      </c>
      <c r="B233" s="1" t="s">
        <v>887</v>
      </c>
      <c r="C233" s="1">
        <v>3.1775984064075695</v>
      </c>
      <c r="D233" s="1">
        <v>0.29973860005808883</v>
      </c>
      <c r="G233" s="1">
        <v>270</v>
      </c>
      <c r="H233" s="1" t="s">
        <v>888</v>
      </c>
      <c r="I233" s="1">
        <v>16.02164374314404</v>
      </c>
      <c r="J233" s="1">
        <v>1.0253314092497487</v>
      </c>
      <c r="M233" s="1"/>
    </row>
    <row r="234" spans="1:13" x14ac:dyDescent="0.25">
      <c r="A234" s="1">
        <v>683</v>
      </c>
      <c r="B234" s="1" t="s">
        <v>887</v>
      </c>
      <c r="C234" s="1">
        <v>3.1785868826111141</v>
      </c>
      <c r="D234" s="1">
        <v>0.29378973555698884</v>
      </c>
      <c r="G234" s="1">
        <v>270</v>
      </c>
      <c r="H234" s="1" t="s">
        <v>888</v>
      </c>
      <c r="I234" s="1">
        <v>15.715762382921273</v>
      </c>
      <c r="J234" s="1">
        <v>1.0030488236209554</v>
      </c>
      <c r="M234" s="1"/>
    </row>
    <row r="235" spans="1:13" x14ac:dyDescent="0.25">
      <c r="A235" s="1">
        <v>409</v>
      </c>
      <c r="B235" s="1" t="s">
        <v>887</v>
      </c>
      <c r="C235" s="1">
        <v>3.1838233768389594</v>
      </c>
      <c r="D235" s="1">
        <v>0.24398689369735696</v>
      </c>
      <c r="G235" s="1">
        <v>270</v>
      </c>
      <c r="H235" s="1" t="s">
        <v>888</v>
      </c>
      <c r="I235" s="1">
        <v>16.101805754788625</v>
      </c>
      <c r="J235" s="1">
        <v>1.0092384307400646</v>
      </c>
      <c r="M235" s="1"/>
    </row>
    <row r="236" spans="1:13" x14ac:dyDescent="0.25">
      <c r="A236" s="1">
        <v>911</v>
      </c>
      <c r="B236" s="1" t="s">
        <v>887</v>
      </c>
      <c r="C236" s="1">
        <v>3.1883473875661372</v>
      </c>
      <c r="D236" s="1">
        <v>0.23112618858954043</v>
      </c>
      <c r="G236" s="1">
        <v>272</v>
      </c>
      <c r="H236" s="1" t="s">
        <v>888</v>
      </c>
      <c r="I236" s="1">
        <v>87.275124462070707</v>
      </c>
      <c r="J236" s="1">
        <v>8.4233266839268275</v>
      </c>
      <c r="M236" s="1"/>
    </row>
    <row r="237" spans="1:13" x14ac:dyDescent="0.25">
      <c r="A237" s="1">
        <v>647</v>
      </c>
      <c r="B237" s="1" t="s">
        <v>887</v>
      </c>
      <c r="C237" s="1">
        <v>3.1885958601410103</v>
      </c>
      <c r="D237" s="1">
        <v>3.7102323920915286</v>
      </c>
      <c r="G237" s="1">
        <v>272</v>
      </c>
      <c r="H237" s="1" t="s">
        <v>888</v>
      </c>
      <c r="I237" s="1">
        <v>85.060121508733431</v>
      </c>
      <c r="J237" s="1">
        <v>8.1828162358700105</v>
      </c>
      <c r="M237" s="1"/>
    </row>
    <row r="238" spans="1:13" x14ac:dyDescent="0.25">
      <c r="A238" s="1">
        <v>455</v>
      </c>
      <c r="B238" s="1" t="s">
        <v>887</v>
      </c>
      <c r="C238" s="1">
        <v>3.1900483472703502</v>
      </c>
      <c r="D238" s="1">
        <v>0.44269169329073488</v>
      </c>
      <c r="G238" s="1">
        <v>272</v>
      </c>
      <c r="H238" s="1" t="s">
        <v>888</v>
      </c>
      <c r="I238" s="1">
        <v>86.368028014513541</v>
      </c>
      <c r="J238" s="1">
        <v>8.4127159288654969</v>
      </c>
      <c r="M238" s="1"/>
    </row>
    <row r="239" spans="1:13" x14ac:dyDescent="0.25">
      <c r="A239" s="1">
        <v>903</v>
      </c>
      <c r="B239" s="1" t="s">
        <v>887</v>
      </c>
      <c r="C239" s="1">
        <v>3.1924809854497354</v>
      </c>
      <c r="D239" s="1">
        <v>0.57395998415213934</v>
      </c>
      <c r="G239" s="1">
        <v>274</v>
      </c>
      <c r="H239" s="1" t="s">
        <v>888</v>
      </c>
      <c r="I239" s="1">
        <v>94.574086574972583</v>
      </c>
      <c r="J239" s="1">
        <v>8.9220321718093452</v>
      </c>
      <c r="M239" s="1"/>
    </row>
    <row r="240" spans="1:13" x14ac:dyDescent="0.25">
      <c r="A240" s="1">
        <v>643</v>
      </c>
      <c r="B240" s="1" t="s">
        <v>887</v>
      </c>
      <c r="C240" s="1">
        <v>3.1947624822709617</v>
      </c>
      <c r="D240" s="1">
        <v>3.5019805178246601</v>
      </c>
      <c r="G240" s="1">
        <v>274</v>
      </c>
      <c r="H240" s="1" t="s">
        <v>888</v>
      </c>
      <c r="I240" s="1">
        <v>96.135136275419796</v>
      </c>
      <c r="J240" s="1">
        <v>8.9450221411088933</v>
      </c>
      <c r="M240" s="1"/>
    </row>
    <row r="241" spans="1:13" x14ac:dyDescent="0.25">
      <c r="A241" s="1">
        <v>921</v>
      </c>
      <c r="B241" s="1" t="s">
        <v>887</v>
      </c>
      <c r="C241" s="1">
        <v>3.1966145833333335</v>
      </c>
      <c r="D241" s="1">
        <v>1.3955725039619651</v>
      </c>
      <c r="G241" s="1">
        <v>274</v>
      </c>
      <c r="H241" s="1" t="s">
        <v>888</v>
      </c>
      <c r="I241" s="1">
        <v>95.818707282085896</v>
      </c>
      <c r="J241" s="1">
        <v>8.9220321718093452</v>
      </c>
      <c r="M241" s="1"/>
    </row>
    <row r="242" spans="1:13" x14ac:dyDescent="0.25">
      <c r="A242" s="1">
        <v>605</v>
      </c>
      <c r="B242" s="1" t="s">
        <v>887</v>
      </c>
      <c r="C242" s="1">
        <v>3.1968180229809451</v>
      </c>
      <c r="D242" s="1">
        <v>0.35716471448243026</v>
      </c>
      <c r="G242" s="1">
        <v>276</v>
      </c>
      <c r="H242" s="1" t="s">
        <v>888</v>
      </c>
      <c r="I242" s="1">
        <v>95.755421483419113</v>
      </c>
      <c r="J242" s="1">
        <v>9.0900357936137386</v>
      </c>
      <c r="M242" s="1"/>
    </row>
    <row r="243" spans="1:13" x14ac:dyDescent="0.25">
      <c r="A243" s="1">
        <v>409</v>
      </c>
      <c r="B243" s="1" t="s">
        <v>887</v>
      </c>
      <c r="C243" s="1">
        <v>3.2004232979893343</v>
      </c>
      <c r="D243" s="1">
        <v>0.27629883096137087</v>
      </c>
      <c r="G243" s="1">
        <v>276</v>
      </c>
      <c r="H243" s="1" t="s">
        <v>888</v>
      </c>
      <c r="I243" s="1">
        <v>98.160281832756723</v>
      </c>
      <c r="J243" s="1">
        <v>9.3305462416705556</v>
      </c>
      <c r="M243" s="1"/>
    </row>
    <row r="244" spans="1:13" x14ac:dyDescent="0.25">
      <c r="A244" s="1">
        <v>463</v>
      </c>
      <c r="B244" s="1" t="s">
        <v>887</v>
      </c>
      <c r="C244" s="1">
        <v>3.2024982881331314</v>
      </c>
      <c r="D244" s="1">
        <v>0.13926896012509776</v>
      </c>
      <c r="G244" s="1">
        <v>276</v>
      </c>
      <c r="H244" s="1" t="s">
        <v>888</v>
      </c>
      <c r="I244" s="1">
        <v>97.653995443422488</v>
      </c>
      <c r="J244" s="1">
        <v>9.1590057015123847</v>
      </c>
      <c r="M244" s="1"/>
    </row>
    <row r="245" spans="1:13" x14ac:dyDescent="0.25">
      <c r="A245" s="1">
        <v>679</v>
      </c>
      <c r="B245" s="1" t="s">
        <v>887</v>
      </c>
      <c r="C245" s="1">
        <v>3.2033133461086725</v>
      </c>
      <c r="D245" s="1">
        <v>0.29240762922694191</v>
      </c>
      <c r="G245" s="1">
        <v>278</v>
      </c>
      <c r="H245" s="1" t="s">
        <v>888</v>
      </c>
      <c r="I245" s="1">
        <v>71.981056450932414</v>
      </c>
      <c r="J245" s="1">
        <v>8.0607925526647133</v>
      </c>
      <c r="M245" s="1"/>
    </row>
    <row r="246" spans="1:13" x14ac:dyDescent="0.25">
      <c r="A246" s="1">
        <v>915</v>
      </c>
      <c r="B246" s="1" t="s">
        <v>887</v>
      </c>
      <c r="C246" s="1">
        <v>3.2069485780423279</v>
      </c>
      <c r="D246" s="1">
        <v>0.38007131537242472</v>
      </c>
      <c r="G246" s="1">
        <v>278</v>
      </c>
      <c r="H246" s="1" t="s">
        <v>888</v>
      </c>
      <c r="I246" s="1">
        <v>74.027297274491602</v>
      </c>
      <c r="J246" s="1">
        <v>8.334903725082409</v>
      </c>
      <c r="M246" s="1"/>
    </row>
    <row r="247" spans="1:13" x14ac:dyDescent="0.25">
      <c r="A247" s="1">
        <v>413</v>
      </c>
      <c r="B247" s="1" t="s">
        <v>887</v>
      </c>
      <c r="C247" s="1">
        <v>3.2087232585645213</v>
      </c>
      <c r="D247" s="1">
        <v>0.29320360151031077</v>
      </c>
      <c r="G247" s="1">
        <v>278</v>
      </c>
      <c r="H247" s="1" t="s">
        <v>888</v>
      </c>
      <c r="I247" s="1">
        <v>72.149818580710487</v>
      </c>
      <c r="J247" s="1">
        <v>8.016581073242504</v>
      </c>
      <c r="M247" s="1"/>
    </row>
    <row r="248" spans="1:13" x14ac:dyDescent="0.25">
      <c r="A248" s="1">
        <v>601</v>
      </c>
      <c r="B248" s="1" t="s">
        <v>887</v>
      </c>
      <c r="C248" s="1">
        <v>3.2091512672408484</v>
      </c>
      <c r="D248" s="1">
        <v>0.32465192186729674</v>
      </c>
      <c r="G248" s="1">
        <v>280</v>
      </c>
      <c r="H248" s="1" t="s">
        <v>888</v>
      </c>
      <c r="I248" s="1">
        <v>76.938444013163448</v>
      </c>
      <c r="J248" s="1">
        <v>8.4374743573419337</v>
      </c>
      <c r="M248" s="1"/>
    </row>
    <row r="249" spans="1:13" x14ac:dyDescent="0.25">
      <c r="A249" s="1">
        <v>331</v>
      </c>
      <c r="B249" s="1" t="s">
        <v>887</v>
      </c>
      <c r="C249" s="1">
        <v>3.2104885663657075</v>
      </c>
      <c r="D249" s="1">
        <v>-2.3704055585260179E-2</v>
      </c>
      <c r="G249" s="1">
        <v>280</v>
      </c>
      <c r="H249" s="1" t="s">
        <v>888</v>
      </c>
      <c r="I249" s="1">
        <v>79.512066492279132</v>
      </c>
      <c r="J249" s="1">
        <v>8.4852227551179205</v>
      </c>
      <c r="M249" s="1"/>
    </row>
    <row r="250" spans="1:13" x14ac:dyDescent="0.25">
      <c r="A250" s="1">
        <v>911</v>
      </c>
      <c r="B250" s="1" t="s">
        <v>887</v>
      </c>
      <c r="C250" s="1">
        <v>3.2131489748677247</v>
      </c>
      <c r="D250" s="1">
        <v>0.23385003961965134</v>
      </c>
      <c r="G250" s="1">
        <v>280</v>
      </c>
      <c r="H250" s="1" t="s">
        <v>888</v>
      </c>
      <c r="I250" s="1">
        <v>76.959539279385709</v>
      </c>
      <c r="J250" s="1">
        <v>8.497601969356138</v>
      </c>
      <c r="M250" s="1"/>
    </row>
    <row r="251" spans="1:13" x14ac:dyDescent="0.25">
      <c r="A251" s="1">
        <v>647</v>
      </c>
      <c r="B251" s="1" t="s">
        <v>887</v>
      </c>
      <c r="C251" s="1">
        <v>3.2132623486608156</v>
      </c>
      <c r="D251" s="1">
        <v>3.7973581762235855</v>
      </c>
      <c r="G251" s="1">
        <v>282</v>
      </c>
      <c r="H251" s="1" t="s">
        <v>888</v>
      </c>
      <c r="I251" s="1">
        <v>75.377394312716234</v>
      </c>
      <c r="J251" s="1">
        <v>8.4869912142948074</v>
      </c>
      <c r="M251" s="1"/>
    </row>
    <row r="252" spans="1:13" x14ac:dyDescent="0.25">
      <c r="A252" s="1">
        <v>683</v>
      </c>
      <c r="B252" s="1" t="s">
        <v>887</v>
      </c>
      <c r="C252" s="1">
        <v>3.2136160392326554</v>
      </c>
      <c r="D252" s="1">
        <v>0.31267852206763114</v>
      </c>
      <c r="G252" s="1">
        <v>282</v>
      </c>
      <c r="H252" s="1" t="s">
        <v>888</v>
      </c>
      <c r="I252" s="1">
        <v>76.432157623829212</v>
      </c>
      <c r="J252" s="1">
        <v>8.6567632952760913</v>
      </c>
      <c r="M252" s="1"/>
    </row>
    <row r="253" spans="1:13" x14ac:dyDescent="0.25">
      <c r="A253" s="1">
        <v>923</v>
      </c>
      <c r="B253" s="1" t="s">
        <v>887</v>
      </c>
      <c r="C253" s="1">
        <v>3.2152157738095237</v>
      </c>
      <c r="D253" s="1">
        <v>1.3881438193343898</v>
      </c>
      <c r="G253" s="1">
        <v>282</v>
      </c>
      <c r="H253" s="1" t="s">
        <v>888</v>
      </c>
      <c r="I253" s="1">
        <v>76.073538098050804</v>
      </c>
      <c r="J253" s="1">
        <v>8.5294342345401297</v>
      </c>
      <c r="M253" s="1"/>
    </row>
    <row r="254" spans="1:13" x14ac:dyDescent="0.25">
      <c r="A254" s="1">
        <v>645</v>
      </c>
      <c r="B254" s="1" t="s">
        <v>887</v>
      </c>
      <c r="C254" s="1">
        <v>3.215317889370799</v>
      </c>
      <c r="D254" s="1">
        <v>3.6656069904629143</v>
      </c>
      <c r="G254" s="1">
        <v>284</v>
      </c>
      <c r="H254" s="1" t="s">
        <v>888</v>
      </c>
      <c r="I254" s="1">
        <v>12.547253396337862</v>
      </c>
      <c r="J254" s="1">
        <v>1.0612311305405826</v>
      </c>
      <c r="M254" s="1"/>
    </row>
    <row r="255" spans="1:13" x14ac:dyDescent="0.25">
      <c r="A255" s="1">
        <v>1127</v>
      </c>
      <c r="B255" s="1" t="s">
        <v>887</v>
      </c>
      <c r="C255" s="1">
        <v>3.216295236148027</v>
      </c>
      <c r="D255" s="1">
        <v>0.41893211339301389</v>
      </c>
      <c r="G255" s="1">
        <v>284</v>
      </c>
      <c r="H255" s="1" t="s">
        <v>888</v>
      </c>
      <c r="I255" s="1">
        <v>12.810944224116108</v>
      </c>
      <c r="J255" s="1">
        <v>1.0205565694721501</v>
      </c>
      <c r="M255" s="1"/>
    </row>
    <row r="256" spans="1:13" x14ac:dyDescent="0.25">
      <c r="A256" s="1">
        <v>679</v>
      </c>
      <c r="B256" s="1" t="s">
        <v>887</v>
      </c>
      <c r="C256" s="1">
        <v>3.2218581937318409</v>
      </c>
      <c r="D256" s="1">
        <v>0.28065972542154244</v>
      </c>
      <c r="G256" s="1">
        <v>284</v>
      </c>
      <c r="H256" s="1" t="s">
        <v>888</v>
      </c>
      <c r="I256" s="1">
        <v>12.62108682811577</v>
      </c>
      <c r="J256" s="1">
        <v>1.0400096204179223</v>
      </c>
      <c r="M256" s="1"/>
    </row>
    <row r="257" spans="1:13" x14ac:dyDescent="0.25">
      <c r="A257" s="1">
        <v>683</v>
      </c>
      <c r="B257" s="1" t="s">
        <v>887</v>
      </c>
      <c r="C257" s="1">
        <v>3.2218581937318409</v>
      </c>
      <c r="D257" s="1">
        <v>0.29402008661199674</v>
      </c>
      <c r="G257" s="1">
        <v>286</v>
      </c>
      <c r="H257" s="1" t="s">
        <v>888</v>
      </c>
      <c r="I257" s="1">
        <v>12.275124462070711</v>
      </c>
      <c r="J257" s="1">
        <v>1.0286914816858368</v>
      </c>
      <c r="M257" s="1"/>
    </row>
    <row r="258" spans="1:13" x14ac:dyDescent="0.25">
      <c r="A258" s="1">
        <v>679</v>
      </c>
      <c r="B258" s="1" t="s">
        <v>887</v>
      </c>
      <c r="C258" s="1">
        <v>3.2239187323566378</v>
      </c>
      <c r="D258" s="1">
        <v>0.27665161706440616</v>
      </c>
      <c r="G258" s="1">
        <v>286</v>
      </c>
      <c r="H258" s="1" t="s">
        <v>888</v>
      </c>
      <c r="I258" s="1">
        <v>11.977681208336849</v>
      </c>
      <c r="J258" s="1">
        <v>0.99845082976104571</v>
      </c>
      <c r="M258" s="1"/>
    </row>
    <row r="259" spans="1:13" x14ac:dyDescent="0.25">
      <c r="A259" s="1">
        <v>911</v>
      </c>
      <c r="B259" s="1" t="s">
        <v>887</v>
      </c>
      <c r="C259" s="1">
        <v>3.2276165674603177</v>
      </c>
      <c r="D259" s="1">
        <v>0.23075475435816165</v>
      </c>
      <c r="G259" s="1">
        <v>286</v>
      </c>
      <c r="H259" s="1" t="s">
        <v>888</v>
      </c>
      <c r="I259" s="1">
        <v>12.308876888026326</v>
      </c>
      <c r="J259" s="1">
        <v>0.99367598998344708</v>
      </c>
      <c r="M259" s="1"/>
    </row>
    <row r="260" spans="1:13" x14ac:dyDescent="0.25">
      <c r="A260" s="1">
        <v>1125</v>
      </c>
      <c r="B260" s="1" t="s">
        <v>887</v>
      </c>
      <c r="C260" s="1">
        <v>3.2285626661214475</v>
      </c>
      <c r="D260" s="1">
        <v>0.4225798665964543</v>
      </c>
      <c r="G260" s="1">
        <v>288</v>
      </c>
      <c r="H260" s="1" t="s">
        <v>888</v>
      </c>
      <c r="I260" s="1">
        <v>13.49021179647287</v>
      </c>
      <c r="J260" s="1">
        <v>0.98730953694664902</v>
      </c>
      <c r="M260" s="1"/>
    </row>
    <row r="261" spans="1:13" x14ac:dyDescent="0.25">
      <c r="A261" s="1">
        <v>455</v>
      </c>
      <c r="B261" s="1" t="s">
        <v>887</v>
      </c>
      <c r="C261" s="1">
        <v>3.22947316000249</v>
      </c>
      <c r="D261" s="1">
        <v>0.45154117049085096</v>
      </c>
      <c r="G261" s="1">
        <v>288</v>
      </c>
      <c r="H261" s="1" t="s">
        <v>888</v>
      </c>
      <c r="I261" s="1">
        <v>13.133701797316682</v>
      </c>
      <c r="J261" s="1">
        <v>0.99845082976104571</v>
      </c>
      <c r="M261" s="1"/>
    </row>
    <row r="262" spans="1:13" x14ac:dyDescent="0.25">
      <c r="A262" s="1">
        <v>331</v>
      </c>
      <c r="B262" s="1" t="s">
        <v>887</v>
      </c>
      <c r="C262" s="1">
        <v>3.2315838325879671</v>
      </c>
      <c r="D262" s="1">
        <v>-6.161894384194469E-2</v>
      </c>
      <c r="G262" s="1">
        <v>288</v>
      </c>
      <c r="H262" s="1" t="s">
        <v>888</v>
      </c>
      <c r="I262" s="1">
        <v>13.53240232891739</v>
      </c>
      <c r="J262" s="1">
        <v>1.0322284000396134</v>
      </c>
      <c r="M262" s="1"/>
    </row>
    <row r="263" spans="1:13" x14ac:dyDescent="0.25">
      <c r="A263" s="1">
        <v>437</v>
      </c>
      <c r="B263" s="1" t="s">
        <v>887</v>
      </c>
      <c r="C263" s="1">
        <v>3.2336231402900837</v>
      </c>
      <c r="D263" s="1">
        <v>0.21162957449898345</v>
      </c>
      <c r="G263" s="1">
        <v>290</v>
      </c>
      <c r="H263" s="1" t="s">
        <v>888</v>
      </c>
      <c r="I263" s="1">
        <v>41.899206817990041</v>
      </c>
      <c r="J263" s="1">
        <v>3.5070101721771851</v>
      </c>
      <c r="M263" s="1"/>
    </row>
    <row r="264" spans="1:13" x14ac:dyDescent="0.25">
      <c r="A264" s="1">
        <v>601</v>
      </c>
      <c r="B264" s="1" t="s">
        <v>887</v>
      </c>
      <c r="C264" s="1">
        <v>3.2420399186005886</v>
      </c>
      <c r="D264" s="1">
        <v>0.29638916750250754</v>
      </c>
      <c r="G264" s="1">
        <v>290</v>
      </c>
      <c r="H264" s="1" t="s">
        <v>888</v>
      </c>
      <c r="I264" s="1">
        <v>41.203063032655471</v>
      </c>
      <c r="J264" s="1">
        <v>3.4751779069931947</v>
      </c>
      <c r="M264" s="1"/>
    </row>
    <row r="265" spans="1:13" x14ac:dyDescent="0.25">
      <c r="A265" s="1">
        <v>463</v>
      </c>
      <c r="B265" s="1" t="s">
        <v>887</v>
      </c>
      <c r="C265" s="1">
        <v>3.246073081152864</v>
      </c>
      <c r="D265" s="1">
        <v>0.13926896012509776</v>
      </c>
      <c r="G265" s="1">
        <v>290</v>
      </c>
      <c r="H265" s="1" t="s">
        <v>888</v>
      </c>
      <c r="I265" s="1">
        <v>41.899206817990041</v>
      </c>
      <c r="J265" s="1">
        <v>3.6201915594980405</v>
      </c>
      <c r="M265" s="1"/>
    </row>
    <row r="266" spans="1:13" x14ac:dyDescent="0.25">
      <c r="A266" s="1">
        <v>601</v>
      </c>
      <c r="B266" s="1" t="s">
        <v>887</v>
      </c>
      <c r="C266" s="1">
        <v>3.2461510000205558</v>
      </c>
      <c r="D266" s="1">
        <v>0.3167893511041599</v>
      </c>
      <c r="G266" s="1">
        <v>292</v>
      </c>
      <c r="H266" s="1" t="s">
        <v>888</v>
      </c>
      <c r="I266" s="1">
        <v>42.806303265547214</v>
      </c>
      <c r="J266" s="1">
        <v>3.68562454904291</v>
      </c>
      <c r="M266" s="1"/>
    </row>
    <row r="267" spans="1:13" x14ac:dyDescent="0.25">
      <c r="A267" s="1">
        <v>455</v>
      </c>
      <c r="B267" s="1" t="s">
        <v>887</v>
      </c>
      <c r="C267" s="1">
        <v>3.2522980515842548</v>
      </c>
      <c r="D267" s="1">
        <v>0.40547850711588729</v>
      </c>
      <c r="G267" s="1">
        <v>292</v>
      </c>
      <c r="H267" s="1" t="s">
        <v>888</v>
      </c>
      <c r="I267" s="1">
        <v>41.983587882879078</v>
      </c>
      <c r="J267" s="1">
        <v>3.5582954883069475</v>
      </c>
      <c r="M267" s="1"/>
    </row>
    <row r="268" spans="1:13" x14ac:dyDescent="0.25">
      <c r="A268" s="1">
        <v>643</v>
      </c>
      <c r="B268" s="1" t="s">
        <v>887</v>
      </c>
      <c r="C268" s="1">
        <v>3.2584842442804582</v>
      </c>
      <c r="D268" s="1">
        <v>3.4361049249443245</v>
      </c>
      <c r="G268" s="1">
        <v>292</v>
      </c>
      <c r="H268" s="1" t="s">
        <v>888</v>
      </c>
      <c r="I268" s="1">
        <v>41.561682558433887</v>
      </c>
      <c r="J268" s="1">
        <v>3.6502553655051422</v>
      </c>
      <c r="M268" s="1"/>
    </row>
    <row r="269" spans="1:13" x14ac:dyDescent="0.25">
      <c r="A269" s="1">
        <v>1127</v>
      </c>
      <c r="B269" s="1" t="s">
        <v>887</v>
      </c>
      <c r="C269" s="1">
        <v>3.2592312410549993</v>
      </c>
      <c r="D269" s="1">
        <v>0.41256911532385465</v>
      </c>
      <c r="G269" s="1">
        <v>294</v>
      </c>
      <c r="H269" s="1" t="s">
        <v>888</v>
      </c>
      <c r="I269" s="1">
        <v>42.363302674879762</v>
      </c>
      <c r="J269" s="1">
        <v>3.6644030389202493</v>
      </c>
      <c r="M269" s="1"/>
    </row>
    <row r="270" spans="1:13" x14ac:dyDescent="0.25">
      <c r="A270" s="1">
        <v>1111</v>
      </c>
      <c r="B270" s="1" t="s">
        <v>887</v>
      </c>
      <c r="C270" s="1">
        <v>3.2612758127172357</v>
      </c>
      <c r="D270" s="1">
        <v>0.65384193435141302</v>
      </c>
      <c r="G270" s="1">
        <v>294</v>
      </c>
      <c r="H270" s="1" t="s">
        <v>888</v>
      </c>
      <c r="I270" s="1">
        <v>43.502447050881777</v>
      </c>
      <c r="J270" s="1">
        <v>3.7298360284651189</v>
      </c>
      <c r="M270" s="1"/>
    </row>
    <row r="271" spans="1:13" x14ac:dyDescent="0.25">
      <c r="A271" s="4">
        <v>133</v>
      </c>
      <c r="B271" s="4" t="s">
        <v>887</v>
      </c>
      <c r="C271" s="4">
        <v>3.2664268089999999</v>
      </c>
      <c r="D271" s="5">
        <v>0</v>
      </c>
      <c r="G271" s="1">
        <v>294</v>
      </c>
      <c r="H271" s="1" t="s">
        <v>888</v>
      </c>
      <c r="I271" s="1">
        <v>42.890684330436251</v>
      </c>
      <c r="J271" s="1">
        <v>3.6926983857504632</v>
      </c>
      <c r="M271" s="1"/>
    </row>
    <row r="272" spans="1:13" x14ac:dyDescent="0.25">
      <c r="A272" s="1">
        <v>643</v>
      </c>
      <c r="B272" s="1" t="s">
        <v>887</v>
      </c>
      <c r="C272" s="1">
        <v>3.2667064071203931</v>
      </c>
      <c r="D272" s="1">
        <v>3.5147306325756933</v>
      </c>
      <c r="G272" s="1">
        <v>296</v>
      </c>
      <c r="H272" s="1" t="s">
        <v>888</v>
      </c>
      <c r="I272" s="1">
        <v>57.657370686018062</v>
      </c>
      <c r="J272" s="1">
        <v>5.1039288089073747</v>
      </c>
      <c r="M272" s="1"/>
    </row>
    <row r="273" spans="1:13" x14ac:dyDescent="0.25">
      <c r="A273" s="1">
        <v>331</v>
      </c>
      <c r="B273" s="1" t="s">
        <v>887</v>
      </c>
      <c r="C273" s="1">
        <v>3.2674457851658087</v>
      </c>
      <c r="D273" s="1">
        <v>-4.0177020804380639E-2</v>
      </c>
      <c r="G273" s="1">
        <v>296</v>
      </c>
      <c r="H273" s="1" t="s">
        <v>888</v>
      </c>
      <c r="I273" s="1">
        <v>58.332419205130371</v>
      </c>
      <c r="J273" s="1">
        <v>5.0844757579616031</v>
      </c>
      <c r="M273" s="1"/>
    </row>
    <row r="274" spans="1:13" x14ac:dyDescent="0.25">
      <c r="A274" s="1">
        <v>1087</v>
      </c>
      <c r="B274" s="1" t="s">
        <v>887</v>
      </c>
      <c r="C274" s="1">
        <v>3.2676140213976219</v>
      </c>
      <c r="D274" s="1">
        <v>0.34136634188103876</v>
      </c>
      <c r="G274" s="1">
        <v>296</v>
      </c>
      <c r="H274" s="1" t="s">
        <v>888</v>
      </c>
      <c r="I274" s="1">
        <v>58.838705594464599</v>
      </c>
      <c r="J274" s="1">
        <v>5.0756334620771613</v>
      </c>
      <c r="M274" s="1"/>
    </row>
    <row r="275" spans="1:13" x14ac:dyDescent="0.25">
      <c r="A275" s="1">
        <v>603</v>
      </c>
      <c r="B275" s="1" t="s">
        <v>887</v>
      </c>
      <c r="C275" s="1">
        <v>3.2687619478303773</v>
      </c>
      <c r="D275" s="1">
        <v>0.24751372762354856</v>
      </c>
      <c r="G275" s="1">
        <v>298</v>
      </c>
      <c r="H275" s="1" t="s">
        <v>888</v>
      </c>
      <c r="I275" s="1">
        <v>58.416800270019401</v>
      </c>
      <c r="J275" s="1">
        <v>5.2153417370513413</v>
      </c>
      <c r="M275" s="1"/>
    </row>
    <row r="276" spans="1:13" x14ac:dyDescent="0.25">
      <c r="A276" s="1">
        <v>463</v>
      </c>
      <c r="B276" s="1" t="s">
        <v>887</v>
      </c>
      <c r="C276" s="1">
        <v>3.2688979727346292</v>
      </c>
      <c r="D276" s="1">
        <v>0.13926896012509776</v>
      </c>
      <c r="G276" s="1">
        <v>298</v>
      </c>
      <c r="H276" s="1" t="s">
        <v>888</v>
      </c>
      <c r="I276" s="1">
        <v>57.045607965572522</v>
      </c>
      <c r="J276" s="1">
        <v>5.4558521851081583</v>
      </c>
      <c r="M276" s="1"/>
    </row>
    <row r="277" spans="1:13" x14ac:dyDescent="0.25">
      <c r="A277" s="4">
        <v>133</v>
      </c>
      <c r="B277" s="4" t="s">
        <v>887</v>
      </c>
      <c r="C277" s="4">
        <v>3.2705386509999999</v>
      </c>
      <c r="D277" s="5">
        <v>0</v>
      </c>
      <c r="G277" s="1">
        <v>298</v>
      </c>
      <c r="H277" s="1" t="s">
        <v>888</v>
      </c>
      <c r="I277" s="1">
        <v>59.070753522909456</v>
      </c>
      <c r="J277" s="1">
        <v>5.2224155737588944</v>
      </c>
      <c r="M277" s="1"/>
    </row>
    <row r="278" spans="1:13" x14ac:dyDescent="0.25">
      <c r="A278" s="1">
        <v>645</v>
      </c>
      <c r="B278" s="1" t="s">
        <v>887</v>
      </c>
      <c r="C278" s="1">
        <v>3.2708174885403607</v>
      </c>
      <c r="D278" s="1">
        <v>3.7399826598439385</v>
      </c>
      <c r="G278" s="1">
        <v>300</v>
      </c>
      <c r="H278" s="1" t="s">
        <v>888</v>
      </c>
      <c r="I278" s="1">
        <v>58.965277191798158</v>
      </c>
      <c r="J278" s="1">
        <v>5.233026328820225</v>
      </c>
      <c r="M278" s="1"/>
    </row>
    <row r="279" spans="1:13" x14ac:dyDescent="0.25">
      <c r="A279" s="1">
        <v>921</v>
      </c>
      <c r="B279" s="1" t="s">
        <v>887</v>
      </c>
      <c r="C279" s="1">
        <v>3.2710193452380949</v>
      </c>
      <c r="D279" s="1">
        <v>1.4030011885895401</v>
      </c>
      <c r="G279" s="1">
        <v>300</v>
      </c>
      <c r="H279" s="1" t="s">
        <v>888</v>
      </c>
      <c r="I279" s="1">
        <v>59.155134587798493</v>
      </c>
      <c r="J279" s="1">
        <v>5.1286872373838124</v>
      </c>
      <c r="M279" s="1"/>
    </row>
    <row r="280" spans="1:13" x14ac:dyDescent="0.25">
      <c r="A280" s="1">
        <v>1115</v>
      </c>
      <c r="B280" s="1" t="s">
        <v>887</v>
      </c>
      <c r="C280" s="1">
        <v>3.2714986710284197</v>
      </c>
      <c r="D280" s="1">
        <v>0.59652009829734953</v>
      </c>
      <c r="G280" s="1">
        <v>300</v>
      </c>
      <c r="H280" s="1" t="s">
        <v>888</v>
      </c>
      <c r="I280" s="1">
        <v>58.585562399797482</v>
      </c>
      <c r="J280" s="1">
        <v>5.2648585940042159</v>
      </c>
      <c r="M280" s="1"/>
    </row>
    <row r="281" spans="1:13" x14ac:dyDescent="0.25">
      <c r="A281" s="1">
        <v>645</v>
      </c>
      <c r="B281" s="1" t="s">
        <v>887</v>
      </c>
      <c r="C281" s="1">
        <v>3.2728730292503445</v>
      </c>
      <c r="D281" s="1">
        <v>3.6209815888342995</v>
      </c>
      <c r="G281" s="1">
        <v>302</v>
      </c>
      <c r="H281" s="1" t="s">
        <v>888</v>
      </c>
      <c r="I281" s="1">
        <v>9.5179731668213652</v>
      </c>
      <c r="J281" s="1">
        <v>0.72310173591952787</v>
      </c>
      <c r="M281" s="1"/>
    </row>
    <row r="282" spans="1:13" x14ac:dyDescent="0.25">
      <c r="A282" s="1">
        <v>867</v>
      </c>
      <c r="B282" s="1" t="s">
        <v>887</v>
      </c>
      <c r="C282" s="1">
        <v>3.2792865410052912</v>
      </c>
      <c r="D282" s="1">
        <v>1.2647058823529411</v>
      </c>
      <c r="G282" s="1">
        <v>302</v>
      </c>
      <c r="H282" s="1" t="s">
        <v>888</v>
      </c>
      <c r="I282" s="1">
        <v>9.9335499113998811</v>
      </c>
      <c r="J282" s="1">
        <v>0.7354809501577465</v>
      </c>
      <c r="M282" s="1"/>
    </row>
    <row r="283" spans="1:13" x14ac:dyDescent="0.25">
      <c r="A283" s="1">
        <v>567</v>
      </c>
      <c r="B283" s="1" t="s">
        <v>887</v>
      </c>
      <c r="C283" s="1">
        <v>3.2810000000000001</v>
      </c>
      <c r="D283" s="3">
        <v>0.42293724999999999</v>
      </c>
      <c r="G283" s="1">
        <v>302</v>
      </c>
      <c r="H283" s="1" t="s">
        <v>888</v>
      </c>
      <c r="I283" s="1">
        <v>9.6002447050881781</v>
      </c>
      <c r="J283" s="1">
        <v>0.61964687407155883</v>
      </c>
      <c r="M283" s="1"/>
    </row>
    <row r="284" spans="1:13" x14ac:dyDescent="0.25">
      <c r="A284" s="1">
        <v>921</v>
      </c>
      <c r="B284" s="1" t="s">
        <v>887</v>
      </c>
      <c r="C284" s="1">
        <v>3.2813533399470898</v>
      </c>
      <c r="D284" s="1">
        <v>1.4017630744849443</v>
      </c>
      <c r="G284" s="1">
        <v>304</v>
      </c>
      <c r="H284" s="1" t="s">
        <v>888</v>
      </c>
      <c r="I284" s="1">
        <v>15.960467471099486</v>
      </c>
      <c r="J284" s="1">
        <v>1.336933916217478</v>
      </c>
      <c r="M284" s="1"/>
    </row>
    <row r="285" spans="1:13" x14ac:dyDescent="0.25">
      <c r="A285" s="1">
        <v>605</v>
      </c>
      <c r="B285" s="1" t="s">
        <v>887</v>
      </c>
      <c r="C285" s="1">
        <v>3.2831507328002636</v>
      </c>
      <c r="D285" s="1">
        <v>0.30743926695340251</v>
      </c>
      <c r="G285" s="1">
        <v>304</v>
      </c>
      <c r="H285" s="1" t="s">
        <v>888</v>
      </c>
      <c r="I285" s="1">
        <v>15.903510252299386</v>
      </c>
      <c r="J285" s="1">
        <v>1.402720597597725</v>
      </c>
      <c r="M285" s="1"/>
    </row>
    <row r="286" spans="1:13" x14ac:dyDescent="0.25">
      <c r="A286" s="1">
        <v>603</v>
      </c>
      <c r="B286" s="1" t="s">
        <v>887</v>
      </c>
      <c r="C286" s="1">
        <v>3.285206273510247</v>
      </c>
      <c r="D286" s="1">
        <v>0.30552674974074762</v>
      </c>
      <c r="G286" s="1">
        <v>304</v>
      </c>
      <c r="H286" s="1" t="s">
        <v>888</v>
      </c>
      <c r="I286" s="1">
        <v>16.43089190785588</v>
      </c>
      <c r="J286" s="1">
        <v>1.3549721998217394</v>
      </c>
      <c r="M286" s="1"/>
    </row>
    <row r="287" spans="1:13" x14ac:dyDescent="0.25">
      <c r="A287" s="1">
        <v>915</v>
      </c>
      <c r="B287" s="1" t="s">
        <v>887</v>
      </c>
      <c r="C287" s="1">
        <v>3.2854869378306879</v>
      </c>
      <c r="D287" s="1">
        <v>0.37895701267828841</v>
      </c>
      <c r="G287" s="1">
        <v>306</v>
      </c>
      <c r="H287" s="1" t="s">
        <v>888</v>
      </c>
      <c r="I287" s="1">
        <v>16.454096700700365</v>
      </c>
      <c r="J287" s="1">
        <v>1.492204631948276</v>
      </c>
      <c r="M287" s="1"/>
    </row>
    <row r="288" spans="1:13" x14ac:dyDescent="0.25">
      <c r="A288" s="1">
        <v>1111</v>
      </c>
      <c r="B288" s="1" t="s">
        <v>887</v>
      </c>
      <c r="C288" s="1">
        <v>3.2919443876507879</v>
      </c>
      <c r="D288" s="1">
        <v>0.62723802001053186</v>
      </c>
      <c r="G288" s="1">
        <v>306</v>
      </c>
      <c r="H288" s="1" t="s">
        <v>888</v>
      </c>
      <c r="I288" s="1">
        <v>16.03219137625517</v>
      </c>
      <c r="J288" s="1">
        <v>1.4570122943281976</v>
      </c>
      <c r="M288" s="1"/>
    </row>
    <row r="289" spans="1:13" x14ac:dyDescent="0.25">
      <c r="A289" s="1">
        <v>1087</v>
      </c>
      <c r="B289" s="1" t="s">
        <v>887</v>
      </c>
      <c r="C289" s="1">
        <v>3.296363225660718</v>
      </c>
      <c r="D289" s="1">
        <v>0.39856904072730232</v>
      </c>
      <c r="G289" s="1">
        <v>306</v>
      </c>
      <c r="H289" s="1" t="s">
        <v>888</v>
      </c>
      <c r="I289" s="1">
        <v>16.257910724833348</v>
      </c>
      <c r="J289" s="1">
        <v>1.4393277025593136</v>
      </c>
      <c r="M289" s="1"/>
    </row>
    <row r="290" spans="1:13" x14ac:dyDescent="0.25">
      <c r="A290" s="1">
        <v>129</v>
      </c>
      <c r="B290" s="1" t="s">
        <v>887</v>
      </c>
      <c r="C290" s="1">
        <v>3.2968623611051981</v>
      </c>
      <c r="D290" s="1">
        <v>0.2574843850958432</v>
      </c>
      <c r="G290" s="1">
        <v>308</v>
      </c>
      <c r="H290" s="1" t="s">
        <v>888</v>
      </c>
      <c r="I290" s="1">
        <v>82.402117964728717</v>
      </c>
      <c r="J290" s="1">
        <v>7.4772010242915536</v>
      </c>
      <c r="M290" s="1"/>
    </row>
    <row r="291" spans="1:13" x14ac:dyDescent="0.25">
      <c r="A291" s="1">
        <v>437</v>
      </c>
      <c r="B291" s="1" t="s">
        <v>887</v>
      </c>
      <c r="C291" s="1">
        <v>3.2979478347477844</v>
      </c>
      <c r="D291" s="1">
        <v>0.22361040516990996</v>
      </c>
      <c r="G291" s="1">
        <v>308</v>
      </c>
      <c r="H291" s="1" t="s">
        <v>888</v>
      </c>
      <c r="I291" s="1">
        <v>84.722597249177284</v>
      </c>
      <c r="J291" s="1">
        <v>7.2596805455342857</v>
      </c>
      <c r="M291" s="1"/>
    </row>
    <row r="292" spans="1:13" x14ac:dyDescent="0.25">
      <c r="A292" s="1">
        <v>129</v>
      </c>
      <c r="B292" s="1" t="s">
        <v>887</v>
      </c>
      <c r="C292" s="1">
        <v>3.3032483290050663</v>
      </c>
      <c r="D292" s="1">
        <v>0.27299160025845359</v>
      </c>
      <c r="G292" s="1">
        <v>308</v>
      </c>
      <c r="H292" s="1" t="s">
        <v>888</v>
      </c>
      <c r="I292" s="1">
        <v>84.574930385621457</v>
      </c>
      <c r="J292" s="1">
        <v>7.2137006069351877</v>
      </c>
      <c r="M292" s="1"/>
    </row>
    <row r="293" spans="1:13" x14ac:dyDescent="0.25">
      <c r="A293" s="4">
        <v>133</v>
      </c>
      <c r="B293" s="4" t="s">
        <v>887</v>
      </c>
      <c r="C293" s="4">
        <v>3.3096011509999999</v>
      </c>
      <c r="D293" s="5">
        <v>0</v>
      </c>
      <c r="G293" s="1">
        <v>310</v>
      </c>
      <c r="H293" s="1" t="s">
        <v>888</v>
      </c>
      <c r="I293" s="1">
        <v>84.849168846510835</v>
      </c>
      <c r="J293" s="1">
        <v>7.9370004102825282</v>
      </c>
      <c r="M293" s="1"/>
    </row>
    <row r="294" spans="1:13" x14ac:dyDescent="0.25">
      <c r="A294" s="1">
        <v>437</v>
      </c>
      <c r="B294" s="1" t="s">
        <v>887</v>
      </c>
      <c r="C294" s="1">
        <v>3.310397775610566</v>
      </c>
      <c r="D294" s="1">
        <v>0.23888142608190532</v>
      </c>
      <c r="G294" s="1">
        <v>310</v>
      </c>
      <c r="H294" s="1" t="s">
        <v>888</v>
      </c>
      <c r="I294" s="1">
        <v>86.515694878069368</v>
      </c>
      <c r="J294" s="1">
        <v>8.062561011841602</v>
      </c>
      <c r="M294" s="1"/>
    </row>
    <row r="295" spans="1:13" x14ac:dyDescent="0.25">
      <c r="A295" s="1">
        <v>1087</v>
      </c>
      <c r="B295" s="1" t="s">
        <v>887</v>
      </c>
      <c r="C295" s="1">
        <v>3.312791342382488</v>
      </c>
      <c r="D295" s="1">
        <v>0.39586815606017367</v>
      </c>
      <c r="G295" s="1">
        <v>310</v>
      </c>
      <c r="H295" s="1" t="s">
        <v>888</v>
      </c>
      <c r="I295" s="1">
        <v>87.718125052738159</v>
      </c>
      <c r="J295" s="1">
        <v>8.124457083032695</v>
      </c>
      <c r="M295" s="1"/>
    </row>
    <row r="296" spans="1:13" x14ac:dyDescent="0.25">
      <c r="A296" s="1">
        <v>915</v>
      </c>
      <c r="B296" s="1" t="s">
        <v>887</v>
      </c>
      <c r="C296" s="1">
        <v>3.314422123015873</v>
      </c>
      <c r="D296" s="1">
        <v>0.39047147385103009</v>
      </c>
      <c r="G296" s="1">
        <v>312</v>
      </c>
      <c r="H296" s="1" t="s">
        <v>888</v>
      </c>
      <c r="I296" s="1">
        <v>85.081216774955706</v>
      </c>
      <c r="J296" s="1">
        <v>7.9440742469900814</v>
      </c>
      <c r="M296" s="1"/>
    </row>
    <row r="297" spans="1:13" x14ac:dyDescent="0.25">
      <c r="A297" s="1">
        <v>671</v>
      </c>
      <c r="B297" s="1" t="s">
        <v>887</v>
      </c>
      <c r="C297" s="1">
        <v>3.3187035090972783</v>
      </c>
      <c r="D297" s="1">
        <v>0.20346908688841797</v>
      </c>
      <c r="G297" s="1">
        <v>312</v>
      </c>
      <c r="H297" s="1" t="s">
        <v>888</v>
      </c>
      <c r="I297" s="1">
        <v>85.482026833178637</v>
      </c>
      <c r="J297" s="1">
        <v>8.0466448792496053</v>
      </c>
      <c r="M297" s="1"/>
    </row>
    <row r="298" spans="1:13" x14ac:dyDescent="0.25">
      <c r="A298" s="1">
        <v>603</v>
      </c>
      <c r="B298" s="1" t="s">
        <v>887</v>
      </c>
      <c r="C298" s="1">
        <v>3.3201504655799714</v>
      </c>
      <c r="D298" s="1">
        <v>0.25410128691158218</v>
      </c>
      <c r="G298" s="1">
        <v>312</v>
      </c>
      <c r="H298" s="1" t="s">
        <v>888</v>
      </c>
      <c r="I298" s="1">
        <v>86.726647540291964</v>
      </c>
      <c r="J298" s="1">
        <v>8.1775108583393443</v>
      </c>
      <c r="M298" s="1"/>
    </row>
    <row r="299" spans="1:13" x14ac:dyDescent="0.25">
      <c r="A299" s="1">
        <v>467</v>
      </c>
      <c r="B299" s="1" t="s">
        <v>887</v>
      </c>
      <c r="C299" s="1">
        <v>3.3228477164733468</v>
      </c>
      <c r="D299" s="1">
        <v>0.13926896012509776</v>
      </c>
      <c r="G299" s="1">
        <v>314</v>
      </c>
      <c r="H299" s="1" t="s">
        <v>888</v>
      </c>
      <c r="I299" s="1">
        <v>33.798624588642305</v>
      </c>
      <c r="J299" s="1">
        <v>3.3655334380261164</v>
      </c>
      <c r="M299" s="1"/>
    </row>
    <row r="300" spans="1:13" x14ac:dyDescent="0.25">
      <c r="A300" s="1">
        <v>567</v>
      </c>
      <c r="B300" s="1" t="s">
        <v>887</v>
      </c>
      <c r="C300" s="1">
        <v>3.323</v>
      </c>
      <c r="D300" s="3">
        <v>0.42369987999999997</v>
      </c>
      <c r="G300" s="1">
        <v>314</v>
      </c>
      <c r="H300" s="1" t="s">
        <v>888</v>
      </c>
      <c r="I300" s="1">
        <v>34.389292042865584</v>
      </c>
      <c r="J300" s="1">
        <v>3.4150502949789905</v>
      </c>
      <c r="M300" s="1"/>
    </row>
    <row r="301" spans="1:13" x14ac:dyDescent="0.25">
      <c r="A301" s="1">
        <v>1125</v>
      </c>
      <c r="B301" s="1" t="s">
        <v>887</v>
      </c>
      <c r="C301" s="1">
        <v>3.3246575342465761</v>
      </c>
      <c r="D301" s="1">
        <v>0.45636958048095488</v>
      </c>
      <c r="G301" s="1">
        <v>314</v>
      </c>
      <c r="H301" s="1" t="s">
        <v>888</v>
      </c>
      <c r="I301" s="1">
        <v>34.115053581976206</v>
      </c>
      <c r="J301" s="1">
        <v>3.4504194785167575</v>
      </c>
      <c r="M301" s="1"/>
    </row>
    <row r="302" spans="1:13" x14ac:dyDescent="0.25">
      <c r="A302" s="1">
        <v>867</v>
      </c>
      <c r="B302" s="1" t="s">
        <v>887</v>
      </c>
      <c r="C302" s="1">
        <v>3.3288897156084656</v>
      </c>
      <c r="D302" s="1">
        <v>1.2531194295900177</v>
      </c>
      <c r="G302" s="1">
        <v>316</v>
      </c>
      <c r="H302" s="1" t="s">
        <v>888</v>
      </c>
      <c r="I302" s="1">
        <v>38.144249430427813</v>
      </c>
      <c r="J302" s="1">
        <v>3.8412489566090855</v>
      </c>
      <c r="M302" s="1"/>
    </row>
    <row r="303" spans="1:13" x14ac:dyDescent="0.25">
      <c r="A303" s="1">
        <v>135</v>
      </c>
      <c r="B303" s="1" t="s">
        <v>887</v>
      </c>
      <c r="C303" s="1">
        <v>3.330920856571161</v>
      </c>
      <c r="D303" s="1">
        <v>0.47878526814559552</v>
      </c>
      <c r="G303" s="1">
        <v>316</v>
      </c>
      <c r="H303" s="1" t="s">
        <v>888</v>
      </c>
      <c r="I303" s="1">
        <v>38.566154754873011</v>
      </c>
      <c r="J303" s="1">
        <v>3.8341751199015324</v>
      </c>
      <c r="M303" s="1"/>
    </row>
    <row r="304" spans="1:13" x14ac:dyDescent="0.25">
      <c r="A304" s="1">
        <v>253</v>
      </c>
      <c r="B304" s="1" t="s">
        <v>887</v>
      </c>
      <c r="C304" s="1">
        <v>3.3355613265783983</v>
      </c>
      <c r="D304" s="1">
        <v>0.33338647959183665</v>
      </c>
      <c r="G304" s="1">
        <v>316</v>
      </c>
      <c r="H304" s="1" t="s">
        <v>888</v>
      </c>
      <c r="I304" s="1">
        <v>38.22863049531685</v>
      </c>
      <c r="J304" s="1">
        <v>3.8960711910926245</v>
      </c>
      <c r="M304" s="1"/>
    </row>
    <row r="305" spans="1:13" x14ac:dyDescent="0.25">
      <c r="A305" s="1">
        <v>257</v>
      </c>
      <c r="B305" s="1" t="s">
        <v>887</v>
      </c>
      <c r="C305" s="1">
        <v>3.3355613265783983</v>
      </c>
      <c r="D305" s="1">
        <v>0.37605229591836731</v>
      </c>
      <c r="G305" s="1">
        <v>318</v>
      </c>
      <c r="H305" s="1" t="s">
        <v>888</v>
      </c>
      <c r="I305" s="1">
        <v>37.84891570331618</v>
      </c>
      <c r="J305" s="1">
        <v>3.7528259977646674</v>
      </c>
      <c r="M305" s="1"/>
    </row>
    <row r="306" spans="1:13" x14ac:dyDescent="0.25">
      <c r="A306" s="1">
        <v>565</v>
      </c>
      <c r="B306" s="1" t="s">
        <v>887</v>
      </c>
      <c r="C306" s="1">
        <v>3.3370000000000002</v>
      </c>
      <c r="D306" s="3">
        <v>0.48035298999999998</v>
      </c>
      <c r="G306" s="1">
        <v>318</v>
      </c>
      <c r="H306" s="1" t="s">
        <v>888</v>
      </c>
      <c r="I306" s="1">
        <v>36.941819255759007</v>
      </c>
      <c r="J306" s="1">
        <v>3.8111851506019829</v>
      </c>
      <c r="M306" s="1"/>
    </row>
    <row r="307" spans="1:13" x14ac:dyDescent="0.25">
      <c r="A307" s="1">
        <v>565</v>
      </c>
      <c r="B307" s="1" t="s">
        <v>887</v>
      </c>
      <c r="C307" s="1">
        <v>3.3370000000000002</v>
      </c>
      <c r="D307" s="3">
        <v>0.50355897999999999</v>
      </c>
      <c r="G307" s="1">
        <v>318</v>
      </c>
      <c r="H307" s="1" t="s">
        <v>888</v>
      </c>
      <c r="I307" s="1">
        <v>36.646485528647368</v>
      </c>
      <c r="J307" s="1">
        <v>3.9084504053308429</v>
      </c>
      <c r="M307" s="1"/>
    </row>
    <row r="308" spans="1:13" x14ac:dyDescent="0.25">
      <c r="A308" s="1">
        <v>453</v>
      </c>
      <c r="B308" s="1" t="s">
        <v>887</v>
      </c>
      <c r="C308" s="1">
        <v>3.3415226277675179</v>
      </c>
      <c r="D308" s="1">
        <v>0.61718523090328192</v>
      </c>
      <c r="G308" s="1">
        <v>320</v>
      </c>
      <c r="H308" s="1" t="s">
        <v>888</v>
      </c>
      <c r="I308" s="1">
        <v>51.750696143785333</v>
      </c>
      <c r="J308" s="1">
        <v>7.6664261562186082</v>
      </c>
      <c r="M308" s="1"/>
    </row>
    <row r="309" spans="1:13" x14ac:dyDescent="0.25">
      <c r="A309" s="1">
        <v>559</v>
      </c>
      <c r="B309" s="1" t="s">
        <v>887</v>
      </c>
      <c r="C309" s="1">
        <v>3.3460000000000001</v>
      </c>
      <c r="D309" s="3">
        <v>0.36116356999999999</v>
      </c>
      <c r="G309" s="1">
        <v>320</v>
      </c>
      <c r="H309" s="1" t="s">
        <v>888</v>
      </c>
      <c r="I309" s="1">
        <v>53.206269513121249</v>
      </c>
      <c r="J309" s="1">
        <v>7.7566175742399146</v>
      </c>
      <c r="M309" s="1"/>
    </row>
    <row r="310" spans="1:13" x14ac:dyDescent="0.25">
      <c r="A310" s="1">
        <v>559</v>
      </c>
      <c r="B310" s="1" t="s">
        <v>887</v>
      </c>
      <c r="C310" s="1">
        <v>3.35</v>
      </c>
      <c r="D310" s="3">
        <v>0.38393376000000001</v>
      </c>
      <c r="G310" s="1">
        <v>320</v>
      </c>
      <c r="H310" s="1" t="s">
        <v>888</v>
      </c>
      <c r="I310" s="1">
        <v>52.910935786009624</v>
      </c>
      <c r="J310" s="1">
        <v>7.5072648302986567</v>
      </c>
      <c r="M310" s="1"/>
    </row>
    <row r="311" spans="1:13" x14ac:dyDescent="0.25">
      <c r="A311" s="1">
        <v>131</v>
      </c>
      <c r="B311" s="1" t="s">
        <v>887</v>
      </c>
      <c r="C311" s="1">
        <v>3.3543360722040108</v>
      </c>
      <c r="D311" s="1">
        <v>0.55115227223777741</v>
      </c>
      <c r="G311" s="1">
        <v>322</v>
      </c>
      <c r="H311" s="1" t="s">
        <v>888</v>
      </c>
      <c r="I311" s="1">
        <v>54.387604421567801</v>
      </c>
      <c r="J311" s="1">
        <v>7.528486340421316</v>
      </c>
      <c r="M311" s="1"/>
    </row>
    <row r="312" spans="1:13" x14ac:dyDescent="0.25">
      <c r="A312" s="1">
        <v>559</v>
      </c>
      <c r="B312" s="1" t="s">
        <v>887</v>
      </c>
      <c r="C312" s="1">
        <v>3.36</v>
      </c>
      <c r="D312" s="3">
        <v>0.36072777</v>
      </c>
      <c r="G312" s="1">
        <v>322</v>
      </c>
      <c r="H312" s="1" t="s">
        <v>888</v>
      </c>
      <c r="I312" s="1">
        <v>52.467935195342164</v>
      </c>
      <c r="J312" s="1">
        <v>7.2437644129422898</v>
      </c>
      <c r="M312" s="1"/>
    </row>
    <row r="313" spans="1:13" x14ac:dyDescent="0.25">
      <c r="A313" s="1">
        <v>569</v>
      </c>
      <c r="B313" s="1" t="s">
        <v>887</v>
      </c>
      <c r="C313" s="1">
        <v>3.36</v>
      </c>
      <c r="D313" s="3">
        <v>0.45366065999999999</v>
      </c>
      <c r="G313" s="1">
        <v>322</v>
      </c>
      <c r="H313" s="1" t="s">
        <v>888</v>
      </c>
      <c r="I313" s="1">
        <v>54.092270694456161</v>
      </c>
      <c r="J313" s="1">
        <v>7.5956877891430743</v>
      </c>
      <c r="M313" s="1"/>
    </row>
    <row r="314" spans="1:13" x14ac:dyDescent="0.25">
      <c r="A314" s="1">
        <v>465</v>
      </c>
      <c r="B314" s="1" t="s">
        <v>887</v>
      </c>
      <c r="C314" s="1">
        <v>3.3622725292054865</v>
      </c>
      <c r="D314" s="1">
        <v>0.13926896012509776</v>
      </c>
      <c r="G314" s="1">
        <v>324</v>
      </c>
      <c r="H314" s="1" t="s">
        <v>888</v>
      </c>
      <c r="I314" s="1">
        <v>50.801409163783646</v>
      </c>
      <c r="J314" s="1">
        <v>6.8741564449726233</v>
      </c>
      <c r="M314" s="1"/>
    </row>
    <row r="315" spans="1:13" x14ac:dyDescent="0.25">
      <c r="A315" s="1">
        <v>567</v>
      </c>
      <c r="B315" s="1" t="s">
        <v>887</v>
      </c>
      <c r="C315" s="1">
        <v>3.3660000000000001</v>
      </c>
      <c r="D315" s="3">
        <v>0.41062609</v>
      </c>
      <c r="G315" s="1">
        <v>324</v>
      </c>
      <c r="H315" s="1" t="s">
        <v>888</v>
      </c>
      <c r="I315" s="1">
        <v>50.421694371782969</v>
      </c>
      <c r="J315" s="1">
        <v>6.8794618225032886</v>
      </c>
      <c r="M315" s="1"/>
    </row>
    <row r="316" spans="1:13" x14ac:dyDescent="0.25">
      <c r="A316" s="1">
        <v>569</v>
      </c>
      <c r="B316" s="1" t="s">
        <v>887</v>
      </c>
      <c r="C316" s="1">
        <v>3.3660000000000001</v>
      </c>
      <c r="D316" s="3">
        <v>0.47534136999999999</v>
      </c>
      <c r="G316" s="1">
        <v>324</v>
      </c>
      <c r="H316" s="1" t="s">
        <v>888</v>
      </c>
      <c r="I316" s="1">
        <v>49.05050206733609</v>
      </c>
      <c r="J316" s="1">
        <v>6.7468273842366617</v>
      </c>
      <c r="M316" s="1"/>
    </row>
    <row r="317" spans="1:13" x14ac:dyDescent="0.25">
      <c r="A317" s="1">
        <v>427</v>
      </c>
      <c r="B317" s="1" t="s">
        <v>887</v>
      </c>
      <c r="C317" s="1">
        <v>3.3664225094930798</v>
      </c>
      <c r="D317" s="1">
        <v>0.25612656113854193</v>
      </c>
      <c r="G317" s="1">
        <v>326</v>
      </c>
      <c r="H317" s="1" t="s">
        <v>888</v>
      </c>
      <c r="I317" s="1">
        <v>34.347101510421062</v>
      </c>
      <c r="J317" s="1">
        <v>2.7112035425774228</v>
      </c>
      <c r="M317" s="1"/>
    </row>
    <row r="318" spans="1:13" x14ac:dyDescent="0.25">
      <c r="A318" s="1">
        <v>255</v>
      </c>
      <c r="B318" s="1" t="s">
        <v>887</v>
      </c>
      <c r="C318" s="1">
        <v>3.3674911660777385</v>
      </c>
      <c r="D318" s="1">
        <v>0.38447066326530605</v>
      </c>
      <c r="G318" s="1">
        <v>326</v>
      </c>
      <c r="H318" s="1" t="s">
        <v>888</v>
      </c>
      <c r="I318" s="1">
        <v>33.861910387309088</v>
      </c>
      <c r="J318" s="1">
        <v>2.7819419096529576</v>
      </c>
      <c r="M318" s="1"/>
    </row>
    <row r="319" spans="1:13" x14ac:dyDescent="0.25">
      <c r="A319" s="1">
        <v>1113</v>
      </c>
      <c r="B319" s="1" t="s">
        <v>887</v>
      </c>
      <c r="C319" s="1">
        <v>3.3675935391535474</v>
      </c>
      <c r="D319" s="1">
        <v>0.62257547832192384</v>
      </c>
      <c r="G319" s="1">
        <v>326</v>
      </c>
      <c r="H319" s="1" t="s">
        <v>888</v>
      </c>
      <c r="I319" s="1">
        <v>34.558054172643658</v>
      </c>
      <c r="J319" s="1">
        <v>2.7819419096529576</v>
      </c>
      <c r="M319" s="1"/>
    </row>
    <row r="320" spans="1:13" x14ac:dyDescent="0.25">
      <c r="A320" s="1">
        <v>129</v>
      </c>
      <c r="B320" s="1" t="s">
        <v>887</v>
      </c>
      <c r="C320" s="1">
        <v>3.371365319936992</v>
      </c>
      <c r="D320" s="1">
        <v>0.27234546629334483</v>
      </c>
      <c r="G320" s="1">
        <v>328</v>
      </c>
      <c r="H320" s="1" t="s">
        <v>888</v>
      </c>
      <c r="I320" s="1">
        <v>36.730866593536412</v>
      </c>
      <c r="J320" s="1">
        <v>3.0990442524788024</v>
      </c>
      <c r="M320" s="1"/>
    </row>
    <row r="321" spans="1:13" x14ac:dyDescent="0.25">
      <c r="A321" s="1">
        <v>467</v>
      </c>
      <c r="B321" s="1" t="s">
        <v>887</v>
      </c>
      <c r="C321" s="1">
        <v>3.3726474799244701</v>
      </c>
      <c r="D321" s="1">
        <v>0.13926896012509776</v>
      </c>
      <c r="G321" s="1">
        <v>328</v>
      </c>
      <c r="H321" s="1" t="s">
        <v>888</v>
      </c>
      <c r="I321" s="1">
        <v>37.258248249092901</v>
      </c>
      <c r="J321" s="1">
        <v>3.18991624371104</v>
      </c>
      <c r="M321" s="1"/>
    </row>
    <row r="322" spans="1:13" x14ac:dyDescent="0.25">
      <c r="A322" s="1">
        <v>135</v>
      </c>
      <c r="B322" s="1" t="s">
        <v>887</v>
      </c>
      <c r="C322" s="1">
        <v>3.3734939759036147</v>
      </c>
      <c r="D322" s="1">
        <v>0.47049321559336632</v>
      </c>
      <c r="G322" s="1">
        <v>328</v>
      </c>
      <c r="H322" s="1" t="s">
        <v>888</v>
      </c>
      <c r="I322" s="1">
        <v>35.99253227575732</v>
      </c>
      <c r="J322" s="1">
        <v>3.1241790585643145</v>
      </c>
      <c r="M322" s="1"/>
    </row>
    <row r="323" spans="1:13" x14ac:dyDescent="0.25">
      <c r="A323" s="1">
        <v>1111</v>
      </c>
      <c r="B323" s="1" t="s">
        <v>887</v>
      </c>
      <c r="C323" s="1">
        <v>3.3737272541402579</v>
      </c>
      <c r="D323" s="1">
        <v>0.62092987537300337</v>
      </c>
      <c r="G323" s="1">
        <v>330</v>
      </c>
      <c r="H323" s="1" t="s">
        <v>888</v>
      </c>
      <c r="I323" s="1">
        <v>34.431482575310099</v>
      </c>
      <c r="J323" s="1">
        <v>2.9076330369045156</v>
      </c>
      <c r="M323" s="1"/>
    </row>
    <row r="324" spans="1:13" x14ac:dyDescent="0.25">
      <c r="A324" s="1">
        <v>257</v>
      </c>
      <c r="B324" s="1" t="s">
        <v>887</v>
      </c>
      <c r="C324" s="1">
        <v>3.3738771339776066</v>
      </c>
      <c r="D324" s="1">
        <v>0.36792091836734692</v>
      </c>
      <c r="G324" s="1">
        <v>330</v>
      </c>
      <c r="H324" s="1" t="s">
        <v>888</v>
      </c>
      <c r="I324" s="1">
        <v>34.494768373976882</v>
      </c>
      <c r="J324" s="1">
        <v>2.7780921132330287</v>
      </c>
      <c r="M324" s="1"/>
    </row>
    <row r="325" spans="1:13" x14ac:dyDescent="0.25">
      <c r="A325" s="1">
        <v>1081</v>
      </c>
      <c r="B325" s="1" t="s">
        <v>887</v>
      </c>
      <c r="C325" s="1">
        <v>3.374396780089123</v>
      </c>
      <c r="D325" s="1">
        <v>0.72043295690814957</v>
      </c>
      <c r="G325" s="1">
        <v>330</v>
      </c>
      <c r="H325" s="1" t="s">
        <v>888</v>
      </c>
      <c r="I325" s="1">
        <v>35.14872162686693</v>
      </c>
      <c r="J325" s="1">
        <v>2.7568242003914407</v>
      </c>
      <c r="M325" s="1"/>
    </row>
    <row r="326" spans="1:13" x14ac:dyDescent="0.25">
      <c r="A326" s="1">
        <v>867</v>
      </c>
      <c r="B326" s="1" t="s">
        <v>887</v>
      </c>
      <c r="C326" s="1">
        <v>3.3805596891534391</v>
      </c>
      <c r="D326" s="1">
        <v>1.2816399286987521</v>
      </c>
      <c r="G326" s="1">
        <v>332</v>
      </c>
      <c r="H326" s="1" t="s">
        <v>888</v>
      </c>
      <c r="I326" s="1">
        <v>20.972702725508398</v>
      </c>
      <c r="J326" s="1">
        <v>1.4273863031300307</v>
      </c>
      <c r="M326" s="1"/>
    </row>
    <row r="327" spans="1:13" x14ac:dyDescent="0.25">
      <c r="A327" s="1">
        <v>465</v>
      </c>
      <c r="B327" s="1" t="s">
        <v>887</v>
      </c>
      <c r="C327" s="1">
        <v>3.3809474404996576</v>
      </c>
      <c r="D327" s="1">
        <v>0.13926896012509776</v>
      </c>
      <c r="G327" s="1">
        <v>332</v>
      </c>
      <c r="H327" s="1" t="s">
        <v>888</v>
      </c>
      <c r="I327" s="1">
        <v>20.998017044975107</v>
      </c>
      <c r="J327" s="1">
        <v>1.4169456913714331</v>
      </c>
      <c r="M327" s="1"/>
    </row>
    <row r="328" spans="1:13" x14ac:dyDescent="0.25">
      <c r="A328" s="1">
        <v>565</v>
      </c>
      <c r="B328" s="1" t="s">
        <v>887</v>
      </c>
      <c r="C328" s="1">
        <v>3.383</v>
      </c>
      <c r="D328" s="3">
        <v>0.48699883999999999</v>
      </c>
      <c r="G328" s="1">
        <v>332</v>
      </c>
      <c r="H328" s="1" t="s">
        <v>888</v>
      </c>
      <c r="I328" s="1">
        <v>21.240612606531094</v>
      </c>
      <c r="J328" s="1">
        <v>1.4248728225214793</v>
      </c>
      <c r="M328" s="1"/>
    </row>
    <row r="329" spans="1:13" x14ac:dyDescent="0.25">
      <c r="A329" s="1">
        <v>427</v>
      </c>
      <c r="B329" s="1" t="s">
        <v>887</v>
      </c>
      <c r="C329" s="1">
        <v>3.3830224306434542</v>
      </c>
      <c r="D329" s="1">
        <v>0.22422306128376415</v>
      </c>
      <c r="G329" s="1">
        <v>334</v>
      </c>
      <c r="H329" s="1" t="s">
        <v>888</v>
      </c>
      <c r="I329" s="1">
        <v>21.265926925997807</v>
      </c>
      <c r="J329" s="1">
        <v>1.4473008033362442</v>
      </c>
      <c r="M329" s="1"/>
    </row>
    <row r="330" spans="1:13" x14ac:dyDescent="0.25">
      <c r="A330" s="1">
        <v>253</v>
      </c>
      <c r="B330" s="1" t="s">
        <v>887</v>
      </c>
      <c r="C330" s="1">
        <v>3.3845204138107197</v>
      </c>
      <c r="D330" s="1">
        <v>0.36256377551020402</v>
      </c>
      <c r="G330" s="1">
        <v>334</v>
      </c>
      <c r="H330" s="1" t="s">
        <v>888</v>
      </c>
      <c r="I330" s="1">
        <v>21.242722133153322</v>
      </c>
      <c r="J330" s="1">
        <v>1.5134246778073615</v>
      </c>
      <c r="M330" s="1"/>
    </row>
    <row r="331" spans="1:13" x14ac:dyDescent="0.25">
      <c r="A331" s="1">
        <v>131</v>
      </c>
      <c r="B331" s="1" t="s">
        <v>887</v>
      </c>
      <c r="C331" s="1">
        <v>3.3862659117033509</v>
      </c>
      <c r="D331" s="1">
        <v>0.55481369804006031</v>
      </c>
      <c r="G331" s="1">
        <v>334</v>
      </c>
      <c r="H331" s="1" t="s">
        <v>888</v>
      </c>
      <c r="I331" s="1">
        <v>21.491646274575984</v>
      </c>
      <c r="J331" s="1">
        <v>1.4275796477922267</v>
      </c>
      <c r="M331" s="1"/>
    </row>
    <row r="332" spans="1:13" x14ac:dyDescent="0.25">
      <c r="A332" s="1">
        <v>563</v>
      </c>
      <c r="B332" s="1" t="s">
        <v>887</v>
      </c>
      <c r="C332" s="1">
        <v>3.3889999999999998</v>
      </c>
      <c r="D332" s="3">
        <v>0.38611273000000002</v>
      </c>
      <c r="G332" s="1">
        <v>336</v>
      </c>
      <c r="H332" s="1" t="s">
        <v>888</v>
      </c>
      <c r="I332" s="1">
        <v>20.974812252130622</v>
      </c>
      <c r="J332" s="1">
        <v>1.6642335143204359</v>
      </c>
      <c r="M332" s="1"/>
    </row>
    <row r="333" spans="1:13" x14ac:dyDescent="0.25">
      <c r="A333" s="1">
        <v>563</v>
      </c>
      <c r="B333" s="1" t="s">
        <v>887</v>
      </c>
      <c r="C333" s="1">
        <v>3.3889999999999998</v>
      </c>
      <c r="D333" s="3">
        <v>0.39308542000000002</v>
      </c>
      <c r="G333" s="1">
        <v>336</v>
      </c>
      <c r="H333" s="1" t="s">
        <v>888</v>
      </c>
      <c r="I333" s="1">
        <v>20.202725508395915</v>
      </c>
      <c r="J333" s="1">
        <v>1.7245570489256661</v>
      </c>
      <c r="M333" s="1"/>
    </row>
    <row r="334" spans="1:13" x14ac:dyDescent="0.25">
      <c r="A334" s="1">
        <v>467</v>
      </c>
      <c r="B334" s="1" t="s">
        <v>887</v>
      </c>
      <c r="C334" s="1">
        <v>3.389247401074845</v>
      </c>
      <c r="D334" s="1">
        <v>0.13926896012509776</v>
      </c>
      <c r="G334" s="1">
        <v>336</v>
      </c>
      <c r="H334" s="1" t="s">
        <v>888</v>
      </c>
      <c r="I334" s="1">
        <v>20.040291958484516</v>
      </c>
      <c r="J334" s="1">
        <v>1.6740940920924445</v>
      </c>
      <c r="M334" s="1"/>
    </row>
    <row r="335" spans="1:13" x14ac:dyDescent="0.25">
      <c r="A335" s="1">
        <v>671</v>
      </c>
      <c r="B335" s="1" t="s">
        <v>887</v>
      </c>
      <c r="C335" s="1">
        <v>3.390822360965156</v>
      </c>
      <c r="D335" s="1">
        <v>0.22901501888878653</v>
      </c>
      <c r="G335" s="1">
        <v>338</v>
      </c>
      <c r="H335" s="1" t="s">
        <v>888</v>
      </c>
      <c r="I335" s="1">
        <v>12.125348071892667</v>
      </c>
      <c r="J335" s="1">
        <v>0.72960541726376649</v>
      </c>
      <c r="M335" s="1"/>
    </row>
    <row r="336" spans="1:13" x14ac:dyDescent="0.25">
      <c r="A336" s="1">
        <v>257</v>
      </c>
      <c r="B336" s="1" t="s">
        <v>887</v>
      </c>
      <c r="C336" s="1">
        <v>3.3909063817105878</v>
      </c>
      <c r="D336" s="1">
        <v>0.35806760204081628</v>
      </c>
      <c r="G336" s="1">
        <v>338</v>
      </c>
      <c r="H336" s="1" t="s">
        <v>888</v>
      </c>
      <c r="I336" s="1">
        <v>11.933381149270103</v>
      </c>
      <c r="J336" s="1">
        <v>0.6685085040097517</v>
      </c>
      <c r="M336" s="1"/>
    </row>
    <row r="337" spans="1:13" x14ac:dyDescent="0.25">
      <c r="A337" s="1">
        <v>569</v>
      </c>
      <c r="B337" s="1" t="s">
        <v>887</v>
      </c>
      <c r="C337" s="1">
        <v>3.391</v>
      </c>
      <c r="D337" s="3">
        <v>0.43132626000000002</v>
      </c>
      <c r="G337" s="1">
        <v>338</v>
      </c>
      <c r="H337" s="1" t="s">
        <v>888</v>
      </c>
      <c r="I337" s="1">
        <v>12.376381739937557</v>
      </c>
      <c r="J337" s="1">
        <v>0.70659740246241276</v>
      </c>
      <c r="M337" s="1"/>
    </row>
    <row r="338" spans="1:13" x14ac:dyDescent="0.25">
      <c r="A338" s="1">
        <v>563</v>
      </c>
      <c r="B338" s="1" t="s">
        <v>887</v>
      </c>
      <c r="C338" s="1">
        <v>3.3929999999999998</v>
      </c>
      <c r="D338" s="3">
        <v>0.35005083999999997</v>
      </c>
      <c r="G338" s="1">
        <v>340</v>
      </c>
      <c r="H338" s="1" t="s">
        <v>888</v>
      </c>
      <c r="I338" s="1">
        <v>12.332081680870811</v>
      </c>
      <c r="J338" s="1">
        <v>0.66154809617068677</v>
      </c>
      <c r="M338" s="1"/>
    </row>
    <row r="339" spans="1:13" x14ac:dyDescent="0.25">
      <c r="A339" s="1">
        <v>253</v>
      </c>
      <c r="B339" s="1" t="s">
        <v>887</v>
      </c>
      <c r="C339" s="1">
        <v>3.3994210055770786</v>
      </c>
      <c r="D339" s="1">
        <v>0.32315051020408159</v>
      </c>
      <c r="G339" s="1">
        <v>340</v>
      </c>
      <c r="H339" s="1" t="s">
        <v>888</v>
      </c>
      <c r="I339" s="1">
        <v>12.859463336427304</v>
      </c>
      <c r="J339" s="1">
        <v>0.67740235847077923</v>
      </c>
      <c r="M339" s="1"/>
    </row>
    <row r="340" spans="1:13" x14ac:dyDescent="0.25">
      <c r="A340" s="1">
        <v>829</v>
      </c>
      <c r="B340" s="1" t="s">
        <v>887</v>
      </c>
      <c r="C340" s="1">
        <v>3.4012276785714288</v>
      </c>
      <c r="D340" s="1">
        <v>0.98484848484848486</v>
      </c>
      <c r="G340" s="1">
        <v>340</v>
      </c>
      <c r="H340" s="1" t="s">
        <v>888</v>
      </c>
      <c r="I340" s="1">
        <v>12.464981858071049</v>
      </c>
      <c r="J340" s="1">
        <v>0.69963699462334794</v>
      </c>
      <c r="M340" s="1"/>
    </row>
    <row r="341" spans="1:13" x14ac:dyDescent="0.25">
      <c r="A341" s="1">
        <v>137</v>
      </c>
      <c r="B341" s="1" t="s">
        <v>887</v>
      </c>
      <c r="C341" s="1">
        <v>3.4075524713695771</v>
      </c>
      <c r="D341" s="1">
        <v>0.48395433986646569</v>
      </c>
      <c r="G341" s="1">
        <v>342</v>
      </c>
      <c r="H341" s="1" t="s">
        <v>888</v>
      </c>
      <c r="I341" s="1">
        <v>12.975487300649734</v>
      </c>
      <c r="J341" s="1">
        <v>0.79630932572147273</v>
      </c>
      <c r="M341" s="1"/>
    </row>
    <row r="342" spans="1:13" x14ac:dyDescent="0.25">
      <c r="A342" s="1">
        <v>561</v>
      </c>
      <c r="B342" s="1" t="s">
        <v>887</v>
      </c>
      <c r="C342" s="1">
        <v>3.4079999999999999</v>
      </c>
      <c r="D342" s="3">
        <v>0.36737362000000001</v>
      </c>
      <c r="G342" s="1">
        <v>342</v>
      </c>
      <c r="H342" s="1" t="s">
        <v>888</v>
      </c>
      <c r="I342" s="1">
        <v>13.142139903805585</v>
      </c>
      <c r="J342" s="1">
        <v>0.74584636888825151</v>
      </c>
      <c r="M342" s="1"/>
    </row>
    <row r="343" spans="1:13" x14ac:dyDescent="0.25">
      <c r="A343" s="1">
        <v>135</v>
      </c>
      <c r="B343" s="1" t="s">
        <v>887</v>
      </c>
      <c r="C343" s="1">
        <v>3.4096811273362002</v>
      </c>
      <c r="D343" s="1">
        <v>0.48567736377342235</v>
      </c>
      <c r="G343" s="1">
        <v>342</v>
      </c>
      <c r="H343" s="1" t="s">
        <v>888</v>
      </c>
      <c r="I343" s="1">
        <v>13.116825584338873</v>
      </c>
      <c r="J343" s="1">
        <v>0.73501906780526149</v>
      </c>
      <c r="M343" s="1"/>
    </row>
    <row r="344" spans="1:13" x14ac:dyDescent="0.25">
      <c r="A344" s="1">
        <v>1113</v>
      </c>
      <c r="B344" s="1" t="s">
        <v>887</v>
      </c>
      <c r="C344" s="1">
        <v>3.4105295440605197</v>
      </c>
      <c r="D344" s="1">
        <v>0.67496050552922593</v>
      </c>
      <c r="G344" s="1">
        <v>344</v>
      </c>
      <c r="H344" s="1" t="s">
        <v>888</v>
      </c>
      <c r="I344" s="1">
        <v>11.929162096025651</v>
      </c>
      <c r="J344" s="1">
        <v>0.45486265228289624</v>
      </c>
      <c r="M344" s="1"/>
    </row>
    <row r="345" spans="1:13" x14ac:dyDescent="0.25">
      <c r="A345" s="1">
        <v>595</v>
      </c>
      <c r="B345" s="1" t="s">
        <v>887</v>
      </c>
      <c r="C345" s="1">
        <v>3.4167608789492077</v>
      </c>
      <c r="D345" s="1">
        <v>0.31848936640429759</v>
      </c>
      <c r="G345" s="1">
        <v>344</v>
      </c>
      <c r="H345" s="1" t="s">
        <v>888</v>
      </c>
      <c r="I345" s="1">
        <v>12.089486119314826</v>
      </c>
      <c r="J345" s="1">
        <v>0.45756947755364369</v>
      </c>
      <c r="M345" s="1"/>
    </row>
    <row r="346" spans="1:13" x14ac:dyDescent="0.25">
      <c r="A346" s="1">
        <v>829</v>
      </c>
      <c r="B346" s="1" t="s">
        <v>887</v>
      </c>
      <c r="C346" s="1">
        <v>3.41776207010582</v>
      </c>
      <c r="D346" s="1">
        <v>0.95811051693404636</v>
      </c>
      <c r="G346" s="1">
        <v>344</v>
      </c>
      <c r="H346" s="1" t="s">
        <v>888</v>
      </c>
      <c r="I346" s="1">
        <v>12.024090794025819</v>
      </c>
      <c r="J346" s="1">
        <v>0.43224132680593502</v>
      </c>
      <c r="M346" s="1"/>
    </row>
    <row r="347" spans="1:13" x14ac:dyDescent="0.25">
      <c r="A347" s="1">
        <v>671</v>
      </c>
      <c r="B347" s="1" t="s">
        <v>887</v>
      </c>
      <c r="C347" s="1">
        <v>3.4196699017123073</v>
      </c>
      <c r="D347" s="1">
        <v>0.22590527964618079</v>
      </c>
      <c r="G347" s="1">
        <v>346</v>
      </c>
      <c r="H347" s="1" t="s">
        <v>888</v>
      </c>
      <c r="I347" s="1">
        <v>11.08113239389081</v>
      </c>
      <c r="J347" s="1">
        <v>0.40323962747649761</v>
      </c>
      <c r="M347" s="1"/>
    </row>
    <row r="348" spans="1:13" x14ac:dyDescent="0.25">
      <c r="A348" s="1">
        <v>427</v>
      </c>
      <c r="B348" s="1" t="s">
        <v>887</v>
      </c>
      <c r="C348" s="1">
        <v>3.4203722532317968</v>
      </c>
      <c r="D348" s="1">
        <v>0.24539373366250364</v>
      </c>
      <c r="G348" s="1">
        <v>346</v>
      </c>
      <c r="H348" s="1" t="s">
        <v>888</v>
      </c>
      <c r="I348" s="1">
        <v>11.20137541135769</v>
      </c>
      <c r="J348" s="1">
        <v>0.42470088498028125</v>
      </c>
      <c r="M348" s="1"/>
    </row>
    <row r="349" spans="1:13" x14ac:dyDescent="0.25">
      <c r="A349" s="1">
        <v>453</v>
      </c>
      <c r="B349" s="1" t="s">
        <v>887</v>
      </c>
      <c r="C349" s="1">
        <v>3.4265972236631876</v>
      </c>
      <c r="D349" s="1">
        <v>0.46697102817310482</v>
      </c>
      <c r="G349" s="1">
        <v>346</v>
      </c>
      <c r="H349" s="1" t="s">
        <v>888</v>
      </c>
      <c r="I349" s="1">
        <v>11.378575647624672</v>
      </c>
      <c r="J349" s="1">
        <v>0.40227290416551648</v>
      </c>
      <c r="M349" s="1"/>
    </row>
    <row r="350" spans="1:13" x14ac:dyDescent="0.25">
      <c r="A350" s="1">
        <v>255</v>
      </c>
      <c r="B350" s="1" t="s">
        <v>887</v>
      </c>
      <c r="C350" s="1">
        <v>3.4313508450764192</v>
      </c>
      <c r="D350" s="1">
        <v>0.40896045918367341</v>
      </c>
      <c r="G350" s="1">
        <v>348</v>
      </c>
      <c r="H350" s="1" t="s">
        <v>888</v>
      </c>
      <c r="I350" s="1">
        <v>10.207788372289256</v>
      </c>
      <c r="J350" s="1">
        <v>0.37230448152509776</v>
      </c>
      <c r="M350" s="1"/>
    </row>
    <row r="351" spans="1:13" x14ac:dyDescent="0.25">
      <c r="A351" s="1">
        <v>255</v>
      </c>
      <c r="B351" s="1" t="s">
        <v>887</v>
      </c>
      <c r="C351" s="1">
        <v>3.4356081570096642</v>
      </c>
      <c r="D351" s="1">
        <v>0.41565688775510201</v>
      </c>
      <c r="G351" s="1">
        <v>348</v>
      </c>
      <c r="H351" s="1" t="s">
        <v>888</v>
      </c>
      <c r="I351" s="1">
        <v>10.536874525356509</v>
      </c>
      <c r="J351" s="1">
        <v>0.33943588895173532</v>
      </c>
      <c r="M351" s="1"/>
    </row>
    <row r="352" spans="1:13" x14ac:dyDescent="0.25">
      <c r="A352" s="1">
        <v>545</v>
      </c>
      <c r="B352" s="1" t="s">
        <v>887</v>
      </c>
      <c r="C352" s="1">
        <v>3.4369999999999998</v>
      </c>
      <c r="D352" s="3">
        <v>0.57328588000000003</v>
      </c>
      <c r="G352" s="1">
        <v>348</v>
      </c>
      <c r="H352" s="1" t="s">
        <v>888</v>
      </c>
      <c r="I352" s="1">
        <v>10.456712513711922</v>
      </c>
      <c r="J352" s="1">
        <v>0.3487164327371553</v>
      </c>
      <c r="M352" s="1"/>
    </row>
    <row r="353" spans="1:13" x14ac:dyDescent="0.25">
      <c r="A353" s="1">
        <v>1113</v>
      </c>
      <c r="B353" s="1" t="s">
        <v>887</v>
      </c>
      <c r="C353" s="1">
        <v>3.4371089756695974</v>
      </c>
      <c r="D353" s="1">
        <v>0.67550903984553268</v>
      </c>
      <c r="G353" s="1">
        <v>350</v>
      </c>
      <c r="H353" s="1" t="s">
        <v>888</v>
      </c>
      <c r="I353" s="1">
        <v>45.569783140663233</v>
      </c>
      <c r="J353" s="1">
        <v>4.7772759203422472</v>
      </c>
      <c r="M353" s="1"/>
    </row>
    <row r="354" spans="1:13" x14ac:dyDescent="0.25">
      <c r="A354" s="1">
        <v>637</v>
      </c>
      <c r="B354" s="1" t="s">
        <v>887</v>
      </c>
      <c r="C354" s="1">
        <v>3.4373162860490458</v>
      </c>
      <c r="D354" s="1">
        <v>0.28767658908930177</v>
      </c>
      <c r="G354" s="1">
        <v>350</v>
      </c>
      <c r="H354" s="1" t="s">
        <v>888</v>
      </c>
      <c r="I354" s="1">
        <v>45.25335414732934</v>
      </c>
      <c r="J354" s="1">
        <v>4.8217451926473842</v>
      </c>
      <c r="M354" s="1"/>
    </row>
    <row r="355" spans="1:13" x14ac:dyDescent="0.25">
      <c r="A355" s="1">
        <v>1081</v>
      </c>
      <c r="B355" s="1" t="s">
        <v>887</v>
      </c>
      <c r="C355" s="1">
        <v>3.4380557323859788</v>
      </c>
      <c r="D355" s="1">
        <v>0.71431774634106571</v>
      </c>
      <c r="G355" s="1">
        <v>350</v>
      </c>
      <c r="H355" s="1" t="s">
        <v>888</v>
      </c>
      <c r="I355" s="1">
        <v>45.50649734199645</v>
      </c>
      <c r="J355" s="1">
        <v>4.8932827176599965</v>
      </c>
      <c r="M355" s="1"/>
    </row>
    <row r="356" spans="1:13" x14ac:dyDescent="0.25">
      <c r="A356" s="1">
        <v>917</v>
      </c>
      <c r="B356" s="1" t="s">
        <v>887</v>
      </c>
      <c r="C356" s="1">
        <v>3.4404968584656084</v>
      </c>
      <c r="D356" s="1">
        <v>0.3257181061806656</v>
      </c>
      <c r="G356" s="1">
        <v>352</v>
      </c>
      <c r="H356" s="1" t="s">
        <v>888</v>
      </c>
      <c r="I356" s="1">
        <v>50.020884313560032</v>
      </c>
      <c r="J356" s="1">
        <v>5.2123014102838079</v>
      </c>
      <c r="M356" s="1"/>
    </row>
    <row r="357" spans="1:13" x14ac:dyDescent="0.25">
      <c r="A357" s="1">
        <v>131</v>
      </c>
      <c r="B357" s="1" t="s">
        <v>887</v>
      </c>
      <c r="C357" s="1">
        <v>3.4437396228021631</v>
      </c>
      <c r="D357" s="1">
        <v>0.55244454016799494</v>
      </c>
      <c r="G357" s="1">
        <v>352</v>
      </c>
      <c r="H357" s="1" t="s">
        <v>888</v>
      </c>
      <c r="I357" s="1">
        <v>51.877267741118892</v>
      </c>
      <c r="J357" s="1">
        <v>5.3824447130165067</v>
      </c>
      <c r="M357" s="1"/>
    </row>
    <row r="358" spans="1:13" x14ac:dyDescent="0.25">
      <c r="A358" s="1">
        <v>465</v>
      </c>
      <c r="B358" s="1" t="s">
        <v>887</v>
      </c>
      <c r="C358" s="1">
        <v>3.4473471251011558</v>
      </c>
      <c r="D358" s="1">
        <v>0.13926896012509776</v>
      </c>
      <c r="G358" s="1">
        <v>352</v>
      </c>
      <c r="H358" s="1" t="s">
        <v>888</v>
      </c>
      <c r="I358" s="1">
        <v>50.843599696228168</v>
      </c>
      <c r="J358" s="1">
        <v>5.3031734015160454</v>
      </c>
      <c r="M358" s="1"/>
    </row>
    <row r="359" spans="1:13" x14ac:dyDescent="0.25">
      <c r="A359" s="1">
        <v>637</v>
      </c>
      <c r="B359" s="1" t="s">
        <v>887</v>
      </c>
      <c r="C359" s="1">
        <v>3.4496495303089478</v>
      </c>
      <c r="D359" s="1">
        <v>0.29808918280264518</v>
      </c>
      <c r="G359" s="1">
        <v>354</v>
      </c>
      <c r="H359" s="1" t="s">
        <v>888</v>
      </c>
      <c r="I359" s="1">
        <v>49.936503248670995</v>
      </c>
      <c r="J359" s="1">
        <v>4.9319516500992462</v>
      </c>
      <c r="M359" s="1"/>
    </row>
    <row r="360" spans="1:13" x14ac:dyDescent="0.25">
      <c r="A360" s="1">
        <v>829</v>
      </c>
      <c r="B360" s="1" t="s">
        <v>887</v>
      </c>
      <c r="C360" s="1">
        <v>3.4528976521164023</v>
      </c>
      <c r="D360" s="1">
        <v>0.98752228163992872</v>
      </c>
      <c r="G360" s="1">
        <v>354</v>
      </c>
      <c r="H360" s="1" t="s">
        <v>888</v>
      </c>
      <c r="I360" s="1">
        <v>51.265505020673359</v>
      </c>
      <c r="J360" s="1">
        <v>5.0324908744412964</v>
      </c>
      <c r="M360" s="1"/>
    </row>
    <row r="361" spans="1:13" x14ac:dyDescent="0.25">
      <c r="A361" s="1">
        <v>453</v>
      </c>
      <c r="B361" s="1" t="s">
        <v>887</v>
      </c>
      <c r="C361" s="1">
        <v>3.4556470856763428</v>
      </c>
      <c r="D361" s="1">
        <v>0.57361857391809457</v>
      </c>
      <c r="G361" s="1">
        <v>354</v>
      </c>
      <c r="H361" s="1" t="s">
        <v>888</v>
      </c>
      <c r="I361" s="1">
        <v>50.99126655978398</v>
      </c>
      <c r="J361" s="1">
        <v>4.9493526696969088</v>
      </c>
      <c r="M361" s="1"/>
    </row>
    <row r="362" spans="1:13" x14ac:dyDescent="0.25">
      <c r="A362" s="1">
        <v>595</v>
      </c>
      <c r="B362" s="1" t="s">
        <v>887</v>
      </c>
      <c r="C362" s="1">
        <v>3.4558161524388997</v>
      </c>
      <c r="D362" s="1">
        <v>0.31105179946619521</v>
      </c>
      <c r="G362" s="1">
        <v>356</v>
      </c>
      <c r="H362" s="1" t="s">
        <v>888</v>
      </c>
      <c r="I362" s="1">
        <v>9.5116445869546862</v>
      </c>
      <c r="J362" s="1">
        <v>0.43050122484616882</v>
      </c>
      <c r="M362" s="1"/>
    </row>
    <row r="363" spans="1:13" x14ac:dyDescent="0.25">
      <c r="A363" s="1">
        <v>637</v>
      </c>
      <c r="B363" s="1" t="s">
        <v>887</v>
      </c>
      <c r="C363" s="1">
        <v>3.4578716931488827</v>
      </c>
      <c r="D363" s="1">
        <v>0.32656443907995175</v>
      </c>
      <c r="G363" s="1">
        <v>356</v>
      </c>
      <c r="H363" s="1" t="s">
        <v>888</v>
      </c>
      <c r="I363" s="1">
        <v>9.1403679014429162</v>
      </c>
      <c r="J363" s="1">
        <v>0.39202563706911514</v>
      </c>
      <c r="M363" s="1"/>
    </row>
    <row r="364" spans="1:13" x14ac:dyDescent="0.25">
      <c r="A364" s="1">
        <v>917</v>
      </c>
      <c r="B364" s="1" t="s">
        <v>887</v>
      </c>
      <c r="C364" s="1">
        <v>3.4590980489417986</v>
      </c>
      <c r="D364" s="1">
        <v>0.33079437400950867</v>
      </c>
      <c r="G364" s="1">
        <v>356</v>
      </c>
      <c r="H364" s="1" t="s">
        <v>888</v>
      </c>
      <c r="I364" s="1">
        <v>9.3513205636655137</v>
      </c>
      <c r="J364" s="1">
        <v>0.41020003531556259</v>
      </c>
      <c r="M364" s="1"/>
    </row>
    <row r="365" spans="1:13" x14ac:dyDescent="0.25">
      <c r="A365" s="1">
        <v>333</v>
      </c>
      <c r="B365" s="1" t="s">
        <v>887</v>
      </c>
      <c r="C365" s="1">
        <v>3.4594127077883723</v>
      </c>
      <c r="D365" s="1">
        <v>4.930288886004352E-3</v>
      </c>
      <c r="G365" s="1">
        <v>358</v>
      </c>
      <c r="H365" s="1" t="s">
        <v>888</v>
      </c>
      <c r="I365" s="1">
        <v>9.3935110961100321</v>
      </c>
      <c r="J365" s="1">
        <v>0.41561368585705766</v>
      </c>
      <c r="M365" s="1"/>
    </row>
    <row r="366" spans="1:13" x14ac:dyDescent="0.25">
      <c r="A366" s="1">
        <v>333</v>
      </c>
      <c r="B366" s="1" t="s">
        <v>887</v>
      </c>
      <c r="C366" s="1">
        <v>3.4783984473884062</v>
      </c>
      <c r="D366" s="1">
        <v>-4.203312956146462E-2</v>
      </c>
      <c r="G366" s="1">
        <v>358</v>
      </c>
      <c r="H366" s="1" t="s">
        <v>888</v>
      </c>
      <c r="I366" s="1">
        <v>9.3154586110876707</v>
      </c>
      <c r="J366" s="1">
        <v>0.46994353593420357</v>
      </c>
      <c r="M366" s="1"/>
    </row>
    <row r="367" spans="1:13" x14ac:dyDescent="0.25">
      <c r="A367" s="1">
        <v>1081</v>
      </c>
      <c r="B367" s="1" t="s">
        <v>887</v>
      </c>
      <c r="C367" s="1">
        <v>3.4791260241904016</v>
      </c>
      <c r="D367" s="1">
        <v>0.74540340005707528</v>
      </c>
      <c r="G367" s="1">
        <v>358</v>
      </c>
      <c r="H367" s="1" t="s">
        <v>888</v>
      </c>
      <c r="I367" s="1">
        <v>9.5264112733102682</v>
      </c>
      <c r="J367" s="1">
        <v>0.46124302613537238</v>
      </c>
      <c r="M367" s="1"/>
    </row>
    <row r="368" spans="1:13" x14ac:dyDescent="0.25">
      <c r="A368" s="1">
        <v>137</v>
      </c>
      <c r="B368" s="1" t="s">
        <v>887</v>
      </c>
      <c r="C368" s="1">
        <v>3.4820554302013709</v>
      </c>
      <c r="D368" s="1">
        <v>0.47792375619211713</v>
      </c>
      <c r="G368" s="1">
        <v>360</v>
      </c>
      <c r="H368" s="1" t="s">
        <v>888</v>
      </c>
      <c r="I368" s="1">
        <v>9.0053581976204544</v>
      </c>
      <c r="J368" s="1">
        <v>0.41909388977659001</v>
      </c>
      <c r="M368" s="1"/>
    </row>
    <row r="369" spans="1:13" x14ac:dyDescent="0.25">
      <c r="A369" s="1">
        <v>137</v>
      </c>
      <c r="B369" s="1" t="s">
        <v>887</v>
      </c>
      <c r="C369" s="1">
        <v>3.4820554302013709</v>
      </c>
      <c r="D369" s="1">
        <v>0.50118457893603274</v>
      </c>
      <c r="G369" s="1">
        <v>360</v>
      </c>
      <c r="H369" s="1" t="s">
        <v>888</v>
      </c>
      <c r="I369" s="1">
        <v>9.0580963631761033</v>
      </c>
      <c r="J369" s="1">
        <v>0.3987927002459839</v>
      </c>
      <c r="M369" s="1"/>
    </row>
    <row r="370" spans="1:13" x14ac:dyDescent="0.25">
      <c r="A370" s="1">
        <v>561</v>
      </c>
      <c r="B370" s="1" t="s">
        <v>887</v>
      </c>
      <c r="C370" s="1">
        <v>3.4849999999999999</v>
      </c>
      <c r="D370" s="3">
        <v>0.39929546999999999</v>
      </c>
      <c r="G370" s="1">
        <v>360</v>
      </c>
      <c r="H370" s="1" t="s">
        <v>888</v>
      </c>
      <c r="I370" s="1">
        <v>9.2774871318876038</v>
      </c>
      <c r="J370" s="1">
        <v>0.40749321004481504</v>
      </c>
      <c r="M370" s="1"/>
    </row>
    <row r="371" spans="1:13" x14ac:dyDescent="0.25">
      <c r="A371" s="1">
        <v>641</v>
      </c>
      <c r="B371" s="1" t="s">
        <v>887</v>
      </c>
      <c r="C371" s="1">
        <v>3.4907603445086233</v>
      </c>
      <c r="D371" s="1">
        <v>0.30828927460347139</v>
      </c>
      <c r="G371" s="1">
        <v>362</v>
      </c>
      <c r="H371" s="1" t="s">
        <v>888</v>
      </c>
      <c r="I371" s="1">
        <v>24.727660113070627</v>
      </c>
      <c r="J371" s="1">
        <v>2.6930204618666784</v>
      </c>
      <c r="M371" s="1"/>
    </row>
    <row r="372" spans="1:13" x14ac:dyDescent="0.25">
      <c r="A372" s="1">
        <v>917</v>
      </c>
      <c r="B372" s="1" t="s">
        <v>887</v>
      </c>
      <c r="C372" s="1">
        <v>3.4921668320105819</v>
      </c>
      <c r="D372" s="1">
        <v>0.33005150554675117</v>
      </c>
      <c r="G372" s="1">
        <v>362</v>
      </c>
      <c r="H372" s="1" t="s">
        <v>888</v>
      </c>
      <c r="I372" s="1">
        <v>24.200278457514134</v>
      </c>
      <c r="J372" s="1">
        <v>2.7490904139035917</v>
      </c>
      <c r="M372" s="1"/>
    </row>
    <row r="373" spans="1:13" x14ac:dyDescent="0.25">
      <c r="A373" s="1">
        <v>543</v>
      </c>
      <c r="B373" s="1" t="s">
        <v>887</v>
      </c>
      <c r="C373" s="1">
        <v>3.4929999999999999</v>
      </c>
      <c r="D373" s="3">
        <v>0.65216443999999996</v>
      </c>
      <c r="G373" s="1">
        <v>362</v>
      </c>
      <c r="H373" s="1" t="s">
        <v>888</v>
      </c>
      <c r="I373" s="1">
        <v>24.55889798329255</v>
      </c>
      <c r="J373" s="1">
        <v>2.6272832767199539</v>
      </c>
      <c r="M373" s="1"/>
    </row>
    <row r="374" spans="1:13" x14ac:dyDescent="0.25">
      <c r="A374" s="1">
        <v>117</v>
      </c>
      <c r="B374" s="1" t="s">
        <v>887</v>
      </c>
      <c r="C374" s="1">
        <v>3.4948273660011067</v>
      </c>
      <c r="D374" s="1">
        <v>0.37292698686194276</v>
      </c>
      <c r="G374" s="1">
        <v>364</v>
      </c>
      <c r="H374" s="1" t="s">
        <v>888</v>
      </c>
      <c r="I374" s="1">
        <v>25.170660703738079</v>
      </c>
      <c r="J374" s="1">
        <v>3.0159060477344153</v>
      </c>
      <c r="M374" s="1"/>
    </row>
    <row r="375" spans="1:13" x14ac:dyDescent="0.25">
      <c r="A375" s="1">
        <v>433</v>
      </c>
      <c r="B375" s="1" t="s">
        <v>887</v>
      </c>
      <c r="C375" s="1">
        <v>3.4950718984084821</v>
      </c>
      <c r="D375" s="1">
        <v>0.21237837641591634</v>
      </c>
      <c r="G375" s="1">
        <v>364</v>
      </c>
      <c r="H375" s="1" t="s">
        <v>888</v>
      </c>
      <c r="I375" s="1">
        <v>25.550375495738756</v>
      </c>
      <c r="J375" s="1">
        <v>3.0874435727470271</v>
      </c>
      <c r="M375" s="1"/>
    </row>
    <row r="376" spans="1:13" x14ac:dyDescent="0.25">
      <c r="A376" s="1">
        <v>561</v>
      </c>
      <c r="B376" s="1" t="s">
        <v>887</v>
      </c>
      <c r="C376" s="1">
        <v>3.5009999999999999</v>
      </c>
      <c r="D376" s="3">
        <v>0.38066530999999998</v>
      </c>
      <c r="G376" s="1">
        <v>364</v>
      </c>
      <c r="H376" s="1" t="s">
        <v>888</v>
      </c>
      <c r="I376" s="1">
        <v>25.95118555396169</v>
      </c>
      <c r="J376" s="1">
        <v>3.0642422132834777</v>
      </c>
      <c r="M376" s="1"/>
    </row>
    <row r="377" spans="1:13" x14ac:dyDescent="0.25">
      <c r="A377" s="1">
        <v>599</v>
      </c>
      <c r="B377" s="1" t="s">
        <v>887</v>
      </c>
      <c r="C377" s="1">
        <v>3.5010380480585419</v>
      </c>
      <c r="D377" s="1">
        <v>0.40582765244887198</v>
      </c>
      <c r="G377" s="1">
        <v>366</v>
      </c>
      <c r="H377" s="1" t="s">
        <v>888</v>
      </c>
      <c r="I377" s="1">
        <v>24.748755379292888</v>
      </c>
      <c r="J377" s="1">
        <v>3.0681091065274027</v>
      </c>
      <c r="M377" s="1"/>
    </row>
    <row r="378" spans="1:13" x14ac:dyDescent="0.25">
      <c r="A378" s="1">
        <v>641</v>
      </c>
      <c r="B378" s="1" t="s">
        <v>887</v>
      </c>
      <c r="C378" s="1">
        <v>3.511315751608461</v>
      </c>
      <c r="D378" s="1">
        <v>0.33357700219301972</v>
      </c>
      <c r="G378" s="1">
        <v>366</v>
      </c>
      <c r="H378" s="1" t="s">
        <v>888</v>
      </c>
      <c r="I378" s="1">
        <v>25.423803898405197</v>
      </c>
      <c r="J378" s="1">
        <v>3.0004384747587154</v>
      </c>
      <c r="M378" s="1"/>
    </row>
    <row r="379" spans="1:13" x14ac:dyDescent="0.25">
      <c r="A379" s="1">
        <v>545</v>
      </c>
      <c r="B379" s="1" t="s">
        <v>887</v>
      </c>
      <c r="C379" s="1">
        <v>3.512</v>
      </c>
      <c r="D379" s="3">
        <v>0.58690441999999998</v>
      </c>
      <c r="G379" s="1">
        <v>366</v>
      </c>
      <c r="H379" s="1" t="s">
        <v>888</v>
      </c>
      <c r="I379" s="1">
        <v>25.318327567293899</v>
      </c>
      <c r="J379" s="1">
        <v>2.992704688270865</v>
      </c>
      <c r="M379" s="1"/>
    </row>
    <row r="380" spans="1:13" x14ac:dyDescent="0.25">
      <c r="A380" s="1">
        <v>117</v>
      </c>
      <c r="B380" s="1" t="s">
        <v>887</v>
      </c>
      <c r="C380" s="1">
        <v>3.5267572055004464</v>
      </c>
      <c r="D380" s="1">
        <v>0.36431186732715914</v>
      </c>
      <c r="G380" s="1">
        <v>368</v>
      </c>
      <c r="H380" s="1" t="s">
        <v>888</v>
      </c>
      <c r="I380" s="1">
        <v>7.522360982195595</v>
      </c>
      <c r="J380" s="1">
        <v>7.9000628973387485E-2</v>
      </c>
      <c r="M380" s="1"/>
    </row>
    <row r="381" spans="1:13" x14ac:dyDescent="0.25">
      <c r="A381" s="1">
        <v>335</v>
      </c>
      <c r="B381" s="1" t="s">
        <v>887</v>
      </c>
      <c r="C381" s="1">
        <v>3.5269175596996036</v>
      </c>
      <c r="D381" s="1">
        <v>0.12076307600777733</v>
      </c>
      <c r="G381" s="1">
        <v>368</v>
      </c>
      <c r="H381" s="1" t="s">
        <v>888</v>
      </c>
      <c r="I381" s="1">
        <v>7.6658087925069607</v>
      </c>
      <c r="J381" s="1">
        <v>9.6788337895442444E-2</v>
      </c>
      <c r="M381" s="1"/>
    </row>
    <row r="382" spans="1:13" x14ac:dyDescent="0.25">
      <c r="A382" s="1">
        <v>595</v>
      </c>
      <c r="B382" s="1" t="s">
        <v>887</v>
      </c>
      <c r="C382" s="1">
        <v>3.5298156179983149</v>
      </c>
      <c r="D382" s="1">
        <v>0.298939190452714</v>
      </c>
      <c r="G382" s="1">
        <v>368</v>
      </c>
      <c r="H382" s="1" t="s">
        <v>888</v>
      </c>
      <c r="I382" s="1">
        <v>7.7797232301071633</v>
      </c>
      <c r="J382" s="1">
        <v>7.7453871675817479E-2</v>
      </c>
      <c r="M382" s="1"/>
    </row>
    <row r="383" spans="1:13" x14ac:dyDescent="0.25">
      <c r="A383" s="1">
        <v>545</v>
      </c>
      <c r="B383" s="1" t="s">
        <v>887</v>
      </c>
      <c r="C383" s="1">
        <v>3.5369999999999999</v>
      </c>
      <c r="D383" s="3">
        <v>0.62993898999999998</v>
      </c>
      <c r="G383" s="1">
        <v>370</v>
      </c>
      <c r="H383" s="1" t="s">
        <v>888</v>
      </c>
      <c r="I383" s="1">
        <v>8.0138806851742466</v>
      </c>
      <c r="J383" s="1">
        <v>0.10548884769427364</v>
      </c>
      <c r="M383" s="1"/>
    </row>
    <row r="384" spans="1:13" x14ac:dyDescent="0.25">
      <c r="A384" s="1">
        <v>127</v>
      </c>
      <c r="B384" s="1" t="s">
        <v>887</v>
      </c>
      <c r="C384" s="1">
        <v>3.539529141300183</v>
      </c>
      <c r="D384" s="1">
        <v>0.26771483954339864</v>
      </c>
      <c r="G384" s="1">
        <v>370</v>
      </c>
      <c r="H384" s="1" t="s">
        <v>888</v>
      </c>
      <c r="I384" s="1">
        <v>7.9421567800185642</v>
      </c>
      <c r="J384" s="1">
        <v>0.10200864377474114</v>
      </c>
      <c r="M384" s="1"/>
    </row>
    <row r="385" spans="1:13" x14ac:dyDescent="0.25">
      <c r="A385" s="1">
        <v>543</v>
      </c>
      <c r="B385" s="1" t="s">
        <v>887</v>
      </c>
      <c r="C385" s="1">
        <v>3.5470000000000002</v>
      </c>
      <c r="D385" s="3">
        <v>0.64649913000000003</v>
      </c>
      <c r="G385" s="1">
        <v>370</v>
      </c>
      <c r="H385" s="1" t="s">
        <v>888</v>
      </c>
      <c r="I385" s="1">
        <v>8.1151379630410929</v>
      </c>
      <c r="J385" s="1">
        <v>0.10684226032964737</v>
      </c>
      <c r="M385" s="1"/>
    </row>
    <row r="386" spans="1:13" x14ac:dyDescent="0.25">
      <c r="A386" s="1">
        <v>597</v>
      </c>
      <c r="B386" s="1" t="s">
        <v>887</v>
      </c>
      <c r="C386" s="1">
        <v>3.5483154843881688</v>
      </c>
      <c r="D386" s="1">
        <v>0.33102697924281316</v>
      </c>
      <c r="G386" s="1">
        <v>372</v>
      </c>
      <c r="H386" s="1" t="s">
        <v>888</v>
      </c>
      <c r="I386" s="1">
        <v>7.9252805670407547</v>
      </c>
      <c r="J386" s="1">
        <v>0.11747621675044112</v>
      </c>
      <c r="M386" s="1"/>
    </row>
    <row r="387" spans="1:13" x14ac:dyDescent="0.25">
      <c r="A387" s="1">
        <v>333</v>
      </c>
      <c r="B387" s="1" t="s">
        <v>887</v>
      </c>
      <c r="C387" s="1">
        <v>3.550122352544089</v>
      </c>
      <c r="D387" s="1">
        <v>-3.9848334878647002E-2</v>
      </c>
      <c r="G387" s="1">
        <v>372</v>
      </c>
      <c r="H387" s="1" t="s">
        <v>888</v>
      </c>
      <c r="I387" s="1">
        <v>8.0159902117964723</v>
      </c>
      <c r="J387" s="1">
        <v>0.13874412959202853</v>
      </c>
      <c r="M387" s="1"/>
    </row>
    <row r="388" spans="1:13" x14ac:dyDescent="0.25">
      <c r="A388" s="1">
        <v>223</v>
      </c>
      <c r="B388" s="1" t="s">
        <v>887</v>
      </c>
      <c r="C388" s="1">
        <v>3.5505555792072885</v>
      </c>
      <c r="D388" s="1">
        <v>0.56403061224489792</v>
      </c>
      <c r="G388" s="1">
        <v>372</v>
      </c>
      <c r="H388" s="1" t="s">
        <v>888</v>
      </c>
      <c r="I388" s="1">
        <v>8.2142857142857135</v>
      </c>
      <c r="J388" s="1">
        <v>0.12521000323829104</v>
      </c>
      <c r="M388" s="1"/>
    </row>
    <row r="389" spans="1:13" x14ac:dyDescent="0.25">
      <c r="A389" s="1">
        <v>127</v>
      </c>
      <c r="B389" s="1" t="s">
        <v>887</v>
      </c>
      <c r="C389" s="1">
        <v>3.554429733066542</v>
      </c>
      <c r="D389" s="1">
        <v>0.28699116950247688</v>
      </c>
      <c r="G389" s="1">
        <v>374</v>
      </c>
      <c r="H389" s="1" t="s">
        <v>888</v>
      </c>
      <c r="I389" s="1">
        <v>37.047295586870305</v>
      </c>
      <c r="J389" s="1">
        <v>2.8766978909531162</v>
      </c>
      <c r="M389" s="1"/>
    </row>
    <row r="390" spans="1:13" x14ac:dyDescent="0.25">
      <c r="A390" s="1">
        <v>433</v>
      </c>
      <c r="B390" s="1" t="s">
        <v>887</v>
      </c>
      <c r="C390" s="1">
        <v>3.5552466125785904</v>
      </c>
      <c r="D390" s="1">
        <v>0.23786033255881497</v>
      </c>
      <c r="G390" s="1">
        <v>374</v>
      </c>
      <c r="H390" s="1" t="s">
        <v>888</v>
      </c>
      <c r="I390" s="1">
        <v>36.815247658425449</v>
      </c>
      <c r="J390" s="1">
        <v>2.8766978909531162</v>
      </c>
      <c r="M390" s="1"/>
    </row>
    <row r="391" spans="1:13" x14ac:dyDescent="0.25">
      <c r="A391" s="1">
        <v>597</v>
      </c>
      <c r="B391" s="1" t="s">
        <v>887</v>
      </c>
      <c r="C391" s="1">
        <v>3.5647598100680384</v>
      </c>
      <c r="D391" s="1">
        <v>0.368852319670877</v>
      </c>
      <c r="G391" s="1">
        <v>374</v>
      </c>
      <c r="H391" s="1" t="s">
        <v>888</v>
      </c>
      <c r="I391" s="1">
        <v>36.68867606109189</v>
      </c>
      <c r="J391" s="1">
        <v>2.8341620652699406</v>
      </c>
      <c r="M391" s="1"/>
    </row>
    <row r="392" spans="1:13" x14ac:dyDescent="0.25">
      <c r="A392" s="1">
        <v>223</v>
      </c>
      <c r="B392" s="1" t="s">
        <v>887</v>
      </c>
      <c r="C392" s="1">
        <v>3.5654561709736474</v>
      </c>
      <c r="D392" s="1">
        <v>0.57771045918367336</v>
      </c>
      <c r="G392" s="1">
        <v>376</v>
      </c>
      <c r="H392" s="1" t="s">
        <v>888</v>
      </c>
      <c r="I392" s="1">
        <v>24.938612775293226</v>
      </c>
      <c r="J392" s="1">
        <v>2.1806571070466179</v>
      </c>
      <c r="M392" s="1"/>
    </row>
    <row r="393" spans="1:13" x14ac:dyDescent="0.25">
      <c r="A393" s="1">
        <v>541</v>
      </c>
      <c r="B393" s="1" t="s">
        <v>887</v>
      </c>
      <c r="C393" s="1">
        <v>3.5680000000000001</v>
      </c>
      <c r="D393" s="3">
        <v>0.57481115999999999</v>
      </c>
      <c r="G393" s="1">
        <v>376</v>
      </c>
      <c r="H393" s="1" t="s">
        <v>888</v>
      </c>
      <c r="I393" s="1">
        <v>24.432326385958991</v>
      </c>
      <c r="J393" s="1">
        <v>2.1922577867783932</v>
      </c>
      <c r="M393" s="1"/>
    </row>
    <row r="394" spans="1:13" x14ac:dyDescent="0.25">
      <c r="A394" s="1">
        <v>599</v>
      </c>
      <c r="B394" s="1" t="s">
        <v>887</v>
      </c>
      <c r="C394" s="1">
        <v>3.5729819729079741</v>
      </c>
      <c r="D394" s="1">
        <v>0.40009010081090735</v>
      </c>
      <c r="G394" s="1">
        <v>376</v>
      </c>
      <c r="H394" s="1" t="s">
        <v>888</v>
      </c>
      <c r="I394" s="1">
        <v>24.643279048181586</v>
      </c>
      <c r="J394" s="1">
        <v>2.2077253597540927</v>
      </c>
      <c r="M394" s="1"/>
    </row>
    <row r="395" spans="1:13" x14ac:dyDescent="0.25">
      <c r="A395" s="1">
        <v>335</v>
      </c>
      <c r="B395" s="1" t="s">
        <v>887</v>
      </c>
      <c r="C395" s="1">
        <v>3.5733271453885749</v>
      </c>
      <c r="D395" s="1">
        <v>7.9967352284368715E-2</v>
      </c>
      <c r="G395" s="1">
        <v>378</v>
      </c>
      <c r="H395" s="1" t="s">
        <v>888</v>
      </c>
      <c r="I395" s="1">
        <v>26.014471352628469</v>
      </c>
      <c r="J395" s="1">
        <v>2.3875358955966051</v>
      </c>
      <c r="M395" s="1"/>
    </row>
    <row r="396" spans="1:13" x14ac:dyDescent="0.25">
      <c r="A396" s="1">
        <v>875</v>
      </c>
      <c r="B396" s="1" t="s">
        <v>887</v>
      </c>
      <c r="C396" s="1">
        <v>3.57483878968254</v>
      </c>
      <c r="D396" s="1">
        <v>1.4652406417112298</v>
      </c>
      <c r="G396" s="1">
        <v>378</v>
      </c>
      <c r="H396" s="1" t="s">
        <v>888</v>
      </c>
      <c r="I396" s="1">
        <v>26.225424014851068</v>
      </c>
      <c r="J396" s="1">
        <v>2.3682014293769797</v>
      </c>
      <c r="M396" s="1"/>
    </row>
    <row r="397" spans="1:13" x14ac:dyDescent="0.25">
      <c r="A397" s="1">
        <v>597</v>
      </c>
      <c r="B397" s="1" t="s">
        <v>887</v>
      </c>
      <c r="C397" s="1">
        <v>3.5770930543279413</v>
      </c>
      <c r="D397" s="1">
        <v>0.34037706339357054</v>
      </c>
      <c r="G397" s="1">
        <v>378</v>
      </c>
      <c r="H397" s="1" t="s">
        <v>888</v>
      </c>
      <c r="I397" s="1">
        <v>26.87937726774112</v>
      </c>
      <c r="J397" s="1">
        <v>2.2985973509863302</v>
      </c>
      <c r="M397" s="1"/>
    </row>
    <row r="398" spans="1:13" x14ac:dyDescent="0.25">
      <c r="A398" s="1">
        <v>639</v>
      </c>
      <c r="B398" s="1" t="s">
        <v>887</v>
      </c>
      <c r="C398" s="1">
        <v>3.5770930543279413</v>
      </c>
      <c r="D398" s="1">
        <v>0.36396477568298108</v>
      </c>
      <c r="G398" s="1">
        <v>380</v>
      </c>
      <c r="H398" s="1" t="s">
        <v>888</v>
      </c>
      <c r="I398" s="1">
        <v>33.714243523753275</v>
      </c>
      <c r="J398" s="1">
        <v>2.1535888543391435</v>
      </c>
      <c r="M398" s="1"/>
    </row>
    <row r="399" spans="1:13" x14ac:dyDescent="0.25">
      <c r="A399" s="1">
        <v>117</v>
      </c>
      <c r="B399" s="1" t="s">
        <v>887</v>
      </c>
      <c r="C399" s="1">
        <v>3.5799736046660136</v>
      </c>
      <c r="D399" s="1">
        <v>0.36172733146672409</v>
      </c>
      <c r="G399" s="1">
        <v>380</v>
      </c>
      <c r="H399" s="1" t="s">
        <v>888</v>
      </c>
      <c r="I399" s="1">
        <v>32.870432874862885</v>
      </c>
      <c r="J399" s="1">
        <v>2.2367270590835302</v>
      </c>
      <c r="M399" s="1"/>
    </row>
    <row r="400" spans="1:13" x14ac:dyDescent="0.25">
      <c r="A400" s="1">
        <v>541</v>
      </c>
      <c r="B400" s="1" t="s">
        <v>887</v>
      </c>
      <c r="C400" s="1">
        <v>3.58</v>
      </c>
      <c r="D400" s="3">
        <v>0.60248402000000001</v>
      </c>
      <c r="G400" s="1">
        <v>380</v>
      </c>
      <c r="H400" s="1" t="s">
        <v>888</v>
      </c>
      <c r="I400" s="1">
        <v>33.482195595308411</v>
      </c>
      <c r="J400" s="1">
        <v>2.1922577867783932</v>
      </c>
      <c r="M400" s="1"/>
    </row>
    <row r="401" spans="1:13" x14ac:dyDescent="0.25">
      <c r="A401" s="1">
        <v>873</v>
      </c>
      <c r="B401" s="1" t="s">
        <v>887</v>
      </c>
      <c r="C401" s="1">
        <v>3.5810391865079363</v>
      </c>
      <c r="D401" s="1">
        <v>1.5240641711229945</v>
      </c>
      <c r="G401" s="1">
        <v>382</v>
      </c>
      <c r="H401" s="1" t="s">
        <v>888</v>
      </c>
      <c r="I401" s="1">
        <v>33.376719264197114</v>
      </c>
      <c r="J401" s="1">
        <v>2.1748567671807306</v>
      </c>
      <c r="M401" s="1"/>
    </row>
    <row r="402" spans="1:13" x14ac:dyDescent="0.25">
      <c r="A402" s="1">
        <v>335</v>
      </c>
      <c r="B402" s="1" t="s">
        <v>887</v>
      </c>
      <c r="C402" s="1">
        <v>3.5817652518774783</v>
      </c>
      <c r="D402" s="1">
        <v>8.1127420257546198E-2</v>
      </c>
      <c r="G402" s="1">
        <v>382</v>
      </c>
      <c r="H402" s="1" t="s">
        <v>888</v>
      </c>
      <c r="I402" s="1">
        <v>33.819719854864573</v>
      </c>
      <c r="J402" s="1">
        <v>2.1265206016316682</v>
      </c>
      <c r="M402" s="1"/>
    </row>
    <row r="403" spans="1:13" x14ac:dyDescent="0.25">
      <c r="A403" s="1">
        <v>639</v>
      </c>
      <c r="B403" s="1" t="s">
        <v>887</v>
      </c>
      <c r="C403" s="1">
        <v>3.5873707578778604</v>
      </c>
      <c r="D403" s="1">
        <v>0.35248967240705165</v>
      </c>
      <c r="G403" s="1">
        <v>382</v>
      </c>
      <c r="H403" s="1" t="s">
        <v>888</v>
      </c>
      <c r="I403" s="1">
        <v>33.798624588642305</v>
      </c>
      <c r="J403" s="1">
        <v>2.2328601658396057</v>
      </c>
      <c r="M403" s="1"/>
    </row>
    <row r="404" spans="1:13" x14ac:dyDescent="0.25">
      <c r="A404" s="1">
        <v>599</v>
      </c>
      <c r="B404" s="1" t="s">
        <v>887</v>
      </c>
      <c r="C404" s="1">
        <v>3.5914818392978276</v>
      </c>
      <c r="D404" s="1">
        <v>0.38393995545959914</v>
      </c>
      <c r="G404" s="1">
        <v>384</v>
      </c>
      <c r="H404" s="1" t="s">
        <v>888</v>
      </c>
      <c r="I404" s="1">
        <v>41.118681967766435</v>
      </c>
      <c r="J404" s="1">
        <v>4.1914415938876113</v>
      </c>
      <c r="M404" s="1"/>
    </row>
    <row r="405" spans="1:13" x14ac:dyDescent="0.25">
      <c r="A405" s="1">
        <v>641</v>
      </c>
      <c r="B405" s="1" t="s">
        <v>887</v>
      </c>
      <c r="C405" s="1">
        <v>3.5914818392978276</v>
      </c>
      <c r="D405" s="1">
        <v>0.3267769409924689</v>
      </c>
      <c r="G405" s="1">
        <v>384</v>
      </c>
      <c r="H405" s="1" t="s">
        <v>888</v>
      </c>
      <c r="I405" s="1">
        <v>40.865538773099317</v>
      </c>
      <c r="J405" s="1">
        <v>4.1083033891432237</v>
      </c>
      <c r="M405" s="1"/>
    </row>
    <row r="406" spans="1:13" x14ac:dyDescent="0.25">
      <c r="A406" s="1">
        <v>541</v>
      </c>
      <c r="B406" s="1" t="s">
        <v>887</v>
      </c>
      <c r="C406" s="1">
        <v>3.5950000000000002</v>
      </c>
      <c r="D406" s="3">
        <v>0.55476466999999996</v>
      </c>
      <c r="G406" s="1">
        <v>384</v>
      </c>
      <c r="H406" s="1" t="s">
        <v>888</v>
      </c>
      <c r="I406" s="1">
        <v>41.245253565099993</v>
      </c>
      <c r="J406" s="1">
        <v>4.1875747006436859</v>
      </c>
      <c r="M406" s="1"/>
    </row>
    <row r="407" spans="1:13" x14ac:dyDescent="0.25">
      <c r="A407" s="1">
        <v>875</v>
      </c>
      <c r="B407" s="1" t="s">
        <v>887</v>
      </c>
      <c r="C407" s="1">
        <v>3.599640376984127</v>
      </c>
      <c r="D407" s="1">
        <v>1.4233511586452761</v>
      </c>
      <c r="G407" s="1">
        <v>386</v>
      </c>
      <c r="H407" s="1" t="s">
        <v>888</v>
      </c>
      <c r="I407" s="1">
        <v>20.801831069108093</v>
      </c>
      <c r="J407" s="1">
        <v>1.8732390941545818</v>
      </c>
      <c r="M407" s="1"/>
    </row>
    <row r="408" spans="1:13" x14ac:dyDescent="0.25">
      <c r="A408" s="1">
        <v>433</v>
      </c>
      <c r="B408" s="1" t="s">
        <v>887</v>
      </c>
      <c r="C408" s="1">
        <v>3.6008963957421201</v>
      </c>
      <c r="D408" s="1">
        <v>0.24711824716816727</v>
      </c>
      <c r="G408" s="1">
        <v>386</v>
      </c>
      <c r="H408" s="1" t="s">
        <v>888</v>
      </c>
      <c r="I408" s="1">
        <v>20.812378702219224</v>
      </c>
      <c r="J408" s="1">
        <v>1.886773220508319</v>
      </c>
      <c r="M408" s="1"/>
    </row>
    <row r="409" spans="1:13" x14ac:dyDescent="0.25">
      <c r="A409" s="1">
        <v>543</v>
      </c>
      <c r="B409" s="1" t="s">
        <v>887</v>
      </c>
      <c r="C409" s="1">
        <v>3.601</v>
      </c>
      <c r="D409" s="3">
        <v>0.62841371000000001</v>
      </c>
      <c r="G409" s="1">
        <v>386</v>
      </c>
      <c r="H409" s="1" t="s">
        <v>888</v>
      </c>
      <c r="I409" s="1">
        <v>20.057168171462326</v>
      </c>
      <c r="J409" s="1">
        <v>1.913841473215794</v>
      </c>
      <c r="M409" s="1"/>
    </row>
    <row r="410" spans="1:13" x14ac:dyDescent="0.25">
      <c r="A410" s="1">
        <v>1083</v>
      </c>
      <c r="B410" s="1" t="s">
        <v>887</v>
      </c>
      <c r="C410" s="1">
        <v>3.6084974433743358</v>
      </c>
      <c r="D410" s="1">
        <v>0.79916629295935415</v>
      </c>
      <c r="G410" s="1">
        <v>388</v>
      </c>
      <c r="H410" s="1" t="s">
        <v>888</v>
      </c>
      <c r="I410" s="1">
        <v>26.584043540629484</v>
      </c>
      <c r="J410" s="1">
        <v>2.091718562436343</v>
      </c>
      <c r="M410" s="1"/>
    </row>
    <row r="411" spans="1:13" x14ac:dyDescent="0.25">
      <c r="A411" s="1">
        <v>1091</v>
      </c>
      <c r="B411" s="1" t="s">
        <v>887</v>
      </c>
      <c r="C411" s="1">
        <v>3.6084974433743358</v>
      </c>
      <c r="D411" s="1">
        <v>0.37719128378653838</v>
      </c>
      <c r="G411" s="1">
        <v>388</v>
      </c>
      <c r="H411" s="1" t="s">
        <v>888</v>
      </c>
      <c r="I411" s="1">
        <v>27.491139988186646</v>
      </c>
      <c r="J411" s="1">
        <v>2.1284540482536305</v>
      </c>
      <c r="M411" s="1"/>
    </row>
    <row r="412" spans="1:13" x14ac:dyDescent="0.25">
      <c r="A412" s="1">
        <v>477</v>
      </c>
      <c r="B412" s="1" t="s">
        <v>887</v>
      </c>
      <c r="C412" s="1">
        <v>3.6112713464611041</v>
      </c>
      <c r="D412" s="1">
        <v>0.26739640344018772</v>
      </c>
      <c r="G412" s="1">
        <v>388</v>
      </c>
      <c r="H412" s="1" t="s">
        <v>888</v>
      </c>
      <c r="I412" s="1">
        <v>27.237996793519532</v>
      </c>
      <c r="J412" s="1">
        <v>2.1535888543391435</v>
      </c>
      <c r="M412" s="1"/>
    </row>
    <row r="413" spans="1:13" x14ac:dyDescent="0.25">
      <c r="A413" s="1">
        <v>1091</v>
      </c>
      <c r="B413" s="1" t="s">
        <v>887</v>
      </c>
      <c r="C413" s="1">
        <v>3.6146579871449989</v>
      </c>
      <c r="D413" s="1">
        <v>0.38659342003342984</v>
      </c>
      <c r="G413" s="1">
        <v>390</v>
      </c>
      <c r="H413" s="1" t="s">
        <v>888</v>
      </c>
      <c r="I413" s="1">
        <v>24.938612775293226</v>
      </c>
      <c r="J413" s="1">
        <v>2.1071861354120434</v>
      </c>
      <c r="M413" s="1"/>
    </row>
    <row r="414" spans="1:13" x14ac:dyDescent="0.25">
      <c r="A414" s="1">
        <v>779</v>
      </c>
      <c r="B414" s="1" t="s">
        <v>887</v>
      </c>
      <c r="C414" s="1">
        <v>3.6161747685185186</v>
      </c>
      <c r="D414" s="1">
        <v>2.6342340359180382E-2</v>
      </c>
      <c r="G414" s="1">
        <v>390</v>
      </c>
      <c r="H414" s="1" t="s">
        <v>888</v>
      </c>
      <c r="I414" s="1">
        <v>25.149565437515822</v>
      </c>
      <c r="J414" s="1">
        <v>2.1149199218998938</v>
      </c>
      <c r="M414" s="1"/>
    </row>
    <row r="415" spans="1:13" x14ac:dyDescent="0.25">
      <c r="A415" s="1">
        <v>127</v>
      </c>
      <c r="B415" s="1" t="s">
        <v>887</v>
      </c>
      <c r="C415" s="1">
        <v>3.6289326918983349</v>
      </c>
      <c r="D415" s="1">
        <v>0.23153133749730778</v>
      </c>
      <c r="G415" s="1">
        <v>390</v>
      </c>
      <c r="H415" s="1" t="s">
        <v>888</v>
      </c>
      <c r="I415" s="1">
        <v>25.297232301071642</v>
      </c>
      <c r="J415" s="1">
        <v>2.1013857955461557</v>
      </c>
      <c r="M415" s="1"/>
    </row>
    <row r="416" spans="1:13" x14ac:dyDescent="0.25">
      <c r="A416" s="1">
        <v>873</v>
      </c>
      <c r="B416" s="1" t="s">
        <v>887</v>
      </c>
      <c r="C416" s="1">
        <v>3.6347759589947093</v>
      </c>
      <c r="D416" s="1">
        <v>1.5392156862745099</v>
      </c>
      <c r="G416" s="1">
        <v>392</v>
      </c>
      <c r="H416" s="1" t="s">
        <v>888</v>
      </c>
      <c r="I416" s="1">
        <v>12.711796472871487</v>
      </c>
      <c r="J416" s="1">
        <v>0.83981187471562868</v>
      </c>
      <c r="M416" s="1"/>
    </row>
    <row r="417" spans="1:13" x14ac:dyDescent="0.25">
      <c r="A417" s="1">
        <v>1091</v>
      </c>
      <c r="B417" s="1" t="s">
        <v>887</v>
      </c>
      <c r="C417" s="1">
        <v>3.6372466476374319</v>
      </c>
      <c r="D417" s="1">
        <v>0.36450222185983938</v>
      </c>
      <c r="G417" s="1">
        <v>392</v>
      </c>
      <c r="H417" s="1" t="s">
        <v>888</v>
      </c>
      <c r="I417" s="1">
        <v>12.618977301493544</v>
      </c>
      <c r="J417" s="1">
        <v>0.9038089579025872</v>
      </c>
      <c r="M417" s="1"/>
    </row>
    <row r="418" spans="1:13" x14ac:dyDescent="0.25">
      <c r="A418" s="1">
        <v>477</v>
      </c>
      <c r="B418" s="1" t="s">
        <v>887</v>
      </c>
      <c r="C418" s="1">
        <v>3.6382462183304627</v>
      </c>
      <c r="D418" s="1">
        <v>0.31855942142298677</v>
      </c>
      <c r="G418" s="1">
        <v>392</v>
      </c>
      <c r="H418" s="1" t="s">
        <v>888</v>
      </c>
      <c r="I418" s="1">
        <v>12.435448485359885</v>
      </c>
      <c r="J418" s="1">
        <v>0.86784685073408485</v>
      </c>
      <c r="M418" s="1"/>
    </row>
    <row r="419" spans="1:13" x14ac:dyDescent="0.25">
      <c r="A419" s="1">
        <v>639</v>
      </c>
      <c r="B419" s="1" t="s">
        <v>887</v>
      </c>
      <c r="C419" s="1">
        <v>3.6408148163374379</v>
      </c>
      <c r="D419" s="1">
        <v>0.33506451558064027</v>
      </c>
      <c r="G419" s="1">
        <v>394</v>
      </c>
      <c r="H419" s="1" t="s">
        <v>888</v>
      </c>
      <c r="I419" s="1">
        <v>11.813707384889922</v>
      </c>
      <c r="J419" s="1">
        <v>1.3324045164101075</v>
      </c>
      <c r="M419" s="1"/>
    </row>
    <row r="420" spans="1:13" x14ac:dyDescent="0.25">
      <c r="A420" s="1">
        <v>831</v>
      </c>
      <c r="B420" s="1" t="s">
        <v>887</v>
      </c>
      <c r="C420" s="1">
        <v>3.640976355820106</v>
      </c>
      <c r="D420" s="1">
        <v>1.1693404634581106</v>
      </c>
      <c r="G420" s="1">
        <v>394</v>
      </c>
      <c r="H420" s="1" t="s">
        <v>888</v>
      </c>
      <c r="I420" s="1">
        <v>11.460959060444463</v>
      </c>
      <c r="J420" s="1">
        <v>1.4009312372930582</v>
      </c>
      <c r="M420" s="1"/>
    </row>
    <row r="421" spans="1:13" x14ac:dyDescent="0.25">
      <c r="A421" s="1">
        <v>121</v>
      </c>
      <c r="B421" s="1" t="s">
        <v>887</v>
      </c>
      <c r="C421" s="1">
        <v>3.6417046276980716</v>
      </c>
      <c r="D421" s="1">
        <v>0.41869480939048026</v>
      </c>
      <c r="G421" s="1">
        <v>394</v>
      </c>
      <c r="H421" s="1" t="s">
        <v>888</v>
      </c>
      <c r="I421" s="1">
        <v>11.670533064967941</v>
      </c>
      <c r="J421" s="1">
        <v>1.3891319343595703</v>
      </c>
      <c r="M421" s="1"/>
    </row>
    <row r="422" spans="1:13" x14ac:dyDescent="0.25">
      <c r="A422" s="1">
        <v>607</v>
      </c>
      <c r="B422" s="1" t="s">
        <v>887</v>
      </c>
      <c r="C422" s="1">
        <v>3.6428703570474217</v>
      </c>
      <c r="D422" s="1">
        <v>0.26642639783758054</v>
      </c>
      <c r="G422" s="1">
        <v>396</v>
      </c>
      <c r="H422" s="1" t="s">
        <v>888</v>
      </c>
      <c r="I422" s="1">
        <v>12.770277841180254</v>
      </c>
      <c r="J422" s="1">
        <v>1.3700715219285506</v>
      </c>
      <c r="M422" s="1"/>
    </row>
    <row r="423" spans="1:13" x14ac:dyDescent="0.25">
      <c r="A423" s="1">
        <v>875</v>
      </c>
      <c r="B423" s="1" t="s">
        <v>887</v>
      </c>
      <c r="C423" s="1">
        <v>3.6430431547619047</v>
      </c>
      <c r="D423" s="1">
        <v>1.4483065953654188</v>
      </c>
      <c r="G423" s="1">
        <v>396</v>
      </c>
      <c r="H423" s="1" t="s">
        <v>888</v>
      </c>
      <c r="I423" s="1">
        <v>12.344904861701906</v>
      </c>
      <c r="J423" s="1">
        <v>1.3276394133023526</v>
      </c>
      <c r="M423" s="1"/>
    </row>
    <row r="424" spans="1:13" x14ac:dyDescent="0.25">
      <c r="A424" s="1">
        <v>123</v>
      </c>
      <c r="B424" s="1" t="s">
        <v>887</v>
      </c>
      <c r="C424" s="1">
        <v>3.6438332836646938</v>
      </c>
      <c r="D424" s="1">
        <v>0.43463278052982984</v>
      </c>
      <c r="G424" s="1">
        <v>396</v>
      </c>
      <c r="H424" s="1" t="s">
        <v>888</v>
      </c>
      <c r="I424" s="1">
        <v>12.367729753283671</v>
      </c>
      <c r="J424" s="1">
        <v>1.3957123148417079</v>
      </c>
      <c r="M424" s="1"/>
    </row>
    <row r="425" spans="1:13" x14ac:dyDescent="0.25">
      <c r="A425" s="1">
        <v>779</v>
      </c>
      <c r="B425" s="1" t="s">
        <v>887</v>
      </c>
      <c r="C425" s="1">
        <v>3.6471767526455023</v>
      </c>
      <c r="D425" s="1">
        <v>2.6342340359180382E-2</v>
      </c>
      <c r="G425" s="1">
        <v>398</v>
      </c>
      <c r="H425" s="1" t="s">
        <v>888</v>
      </c>
      <c r="I425" s="1">
        <v>65.477102483763204</v>
      </c>
      <c r="J425" s="1">
        <v>4.7235695614289863</v>
      </c>
      <c r="M425" s="1"/>
    </row>
    <row r="426" spans="1:13" x14ac:dyDescent="0.25">
      <c r="A426" s="1">
        <v>477</v>
      </c>
      <c r="B426" s="1" t="s">
        <v>887</v>
      </c>
      <c r="C426" s="1">
        <v>3.6486211690494468</v>
      </c>
      <c r="D426" s="1">
        <v>0.30272673964034402</v>
      </c>
      <c r="G426" s="1">
        <v>398</v>
      </c>
      <c r="H426" s="1" t="s">
        <v>888</v>
      </c>
      <c r="I426" s="1">
        <v>64.481107214740732</v>
      </c>
      <c r="J426" s="1">
        <v>4.5465800174266624</v>
      </c>
      <c r="M426" s="1"/>
    </row>
    <row r="427" spans="1:13" x14ac:dyDescent="0.25">
      <c r="A427" s="1">
        <v>125</v>
      </c>
      <c r="B427" s="1" t="s">
        <v>887</v>
      </c>
      <c r="C427" s="1">
        <v>3.650219251564562</v>
      </c>
      <c r="D427" s="1">
        <v>0.261253499892311</v>
      </c>
      <c r="G427" s="1">
        <v>398</v>
      </c>
      <c r="H427" s="1" t="s">
        <v>888</v>
      </c>
      <c r="I427" s="1">
        <v>66.597597161413475</v>
      </c>
      <c r="J427" s="1">
        <v>4.6554966598896312</v>
      </c>
      <c r="M427" s="1"/>
    </row>
    <row r="428" spans="1:13" x14ac:dyDescent="0.25">
      <c r="A428" s="1">
        <v>1089</v>
      </c>
      <c r="B428" s="1" t="s">
        <v>887</v>
      </c>
      <c r="C428" s="1">
        <v>3.6536747643592009</v>
      </c>
      <c r="D428" s="1">
        <v>0.38024888907008031</v>
      </c>
      <c r="G428" s="1">
        <v>400</v>
      </c>
      <c r="H428" s="1" t="s">
        <v>888</v>
      </c>
      <c r="I428" s="1">
        <v>67.904840952005472</v>
      </c>
      <c r="J428" s="1">
        <v>4.7394532384548365</v>
      </c>
      <c r="M428" s="1"/>
    </row>
    <row r="429" spans="1:13" x14ac:dyDescent="0.25">
      <c r="A429" s="1">
        <v>123</v>
      </c>
      <c r="B429" s="1" t="s">
        <v>887</v>
      </c>
      <c r="C429" s="1">
        <v>3.6544765634978074</v>
      </c>
      <c r="D429" s="1">
        <v>0.45003230669825545</v>
      </c>
      <c r="G429" s="1">
        <v>400</v>
      </c>
      <c r="H429" s="1" t="s">
        <v>888</v>
      </c>
      <c r="I429" s="1">
        <v>66.493847654223643</v>
      </c>
      <c r="J429" s="1">
        <v>4.7644133023525992</v>
      </c>
      <c r="M429" s="1"/>
    </row>
    <row r="430" spans="1:13" x14ac:dyDescent="0.25">
      <c r="A430" s="1">
        <v>223</v>
      </c>
      <c r="B430" s="1" t="s">
        <v>887</v>
      </c>
      <c r="C430" s="1">
        <v>3.6633743454382905</v>
      </c>
      <c r="D430" s="1">
        <v>0.55676020408163251</v>
      </c>
      <c r="G430" s="1">
        <v>400</v>
      </c>
      <c r="H430" s="1" t="s">
        <v>888</v>
      </c>
      <c r="I430" s="1">
        <v>68.589587699458434</v>
      </c>
      <c r="J430" s="1">
        <v>4.9663629102526867</v>
      </c>
      <c r="M430" s="1"/>
    </row>
    <row r="431" spans="1:13" x14ac:dyDescent="0.25">
      <c r="A431" s="1">
        <v>873</v>
      </c>
      <c r="B431" s="1" t="s">
        <v>887</v>
      </c>
      <c r="C431" s="1">
        <v>3.665777943121693</v>
      </c>
      <c r="D431" s="1">
        <v>1.5053475935828877</v>
      </c>
      <c r="G431" s="1">
        <v>402</v>
      </c>
      <c r="H431" s="1" t="s">
        <v>888</v>
      </c>
      <c r="I431" s="1">
        <v>88.135994854024446</v>
      </c>
      <c r="J431" s="1">
        <v>6.1485623003194894</v>
      </c>
      <c r="M431" s="1"/>
    </row>
    <row r="432" spans="1:13" x14ac:dyDescent="0.25">
      <c r="A432" s="1">
        <v>1089</v>
      </c>
      <c r="B432" s="1" t="s">
        <v>887</v>
      </c>
      <c r="C432" s="1">
        <v>3.6659958519005276</v>
      </c>
      <c r="D432" s="1">
        <v>0.39224998980798237</v>
      </c>
      <c r="G432" s="1">
        <v>402</v>
      </c>
      <c r="H432" s="1" t="s">
        <v>888</v>
      </c>
      <c r="I432" s="1">
        <v>89.111240221608952</v>
      </c>
      <c r="J432" s="1">
        <v>6.1304095265756606</v>
      </c>
      <c r="M432" s="1"/>
    </row>
    <row r="433" spans="1:13" x14ac:dyDescent="0.25">
      <c r="A433" s="1">
        <v>1083</v>
      </c>
      <c r="B433" s="1" t="s">
        <v>887</v>
      </c>
      <c r="C433" s="1">
        <v>3.6701028810809699</v>
      </c>
      <c r="D433" s="1">
        <v>0.80553630396673315</v>
      </c>
      <c r="G433" s="1">
        <v>402</v>
      </c>
      <c r="H433" s="1" t="s">
        <v>888</v>
      </c>
      <c r="I433" s="1">
        <v>90.605233125142661</v>
      </c>
      <c r="J433" s="1">
        <v>6.1962133313970371</v>
      </c>
      <c r="M433" s="1"/>
    </row>
    <row r="434" spans="1:13" x14ac:dyDescent="0.25">
      <c r="A434" s="1">
        <v>125</v>
      </c>
      <c r="B434" s="1" t="s">
        <v>887</v>
      </c>
      <c r="C434" s="1">
        <v>3.6757631231640344</v>
      </c>
      <c r="D434" s="1">
        <v>0.2861296575489985</v>
      </c>
      <c r="G434" s="1">
        <v>404</v>
      </c>
      <c r="H434" s="1" t="s">
        <v>888</v>
      </c>
      <c r="I434" s="1">
        <v>24.973294876849334</v>
      </c>
      <c r="J434" s="1">
        <v>1.7165625907638686</v>
      </c>
      <c r="M434" s="1"/>
    </row>
    <row r="435" spans="1:13" x14ac:dyDescent="0.25">
      <c r="A435" s="1">
        <v>1085</v>
      </c>
      <c r="B435" s="1" t="s">
        <v>887</v>
      </c>
      <c r="C435" s="1">
        <v>3.6762634248516335</v>
      </c>
      <c r="D435" s="1">
        <v>0.80833910880997994</v>
      </c>
      <c r="G435" s="1">
        <v>404</v>
      </c>
      <c r="H435" s="1" t="s">
        <v>888</v>
      </c>
      <c r="I435" s="1">
        <v>24.682796256717779</v>
      </c>
      <c r="J435" s="1">
        <v>1.7353960935230903</v>
      </c>
      <c r="M435" s="1"/>
    </row>
    <row r="436" spans="1:13" x14ac:dyDescent="0.25">
      <c r="A436" s="1">
        <v>779</v>
      </c>
      <c r="B436" s="1" t="s">
        <v>887</v>
      </c>
      <c r="C436" s="1">
        <v>3.6802455357142856</v>
      </c>
      <c r="D436" s="1">
        <v>2.6342340359180382E-2</v>
      </c>
      <c r="G436" s="1">
        <v>404</v>
      </c>
      <c r="H436" s="1" t="s">
        <v>888</v>
      </c>
      <c r="I436" s="1">
        <v>24.496047143776064</v>
      </c>
      <c r="J436" s="1">
        <v>1.6934178042404879</v>
      </c>
      <c r="M436" s="1"/>
    </row>
    <row r="437" spans="1:13" x14ac:dyDescent="0.25">
      <c r="A437" s="1">
        <v>479</v>
      </c>
      <c r="B437" s="1" t="s">
        <v>887</v>
      </c>
      <c r="C437" s="1">
        <v>3.6838960014939923</v>
      </c>
      <c r="D437" s="1">
        <v>0.35638193901485543</v>
      </c>
      <c r="G437" s="1">
        <v>406</v>
      </c>
      <c r="H437" s="1" t="s">
        <v>888</v>
      </c>
      <c r="I437" s="1">
        <v>26.052289751623679</v>
      </c>
      <c r="J437" s="1">
        <v>1.884475747894278</v>
      </c>
      <c r="M437" s="1"/>
    </row>
    <row r="438" spans="1:13" x14ac:dyDescent="0.25">
      <c r="A438" s="1">
        <v>1085</v>
      </c>
      <c r="B438" s="1" t="s">
        <v>887</v>
      </c>
      <c r="C438" s="1">
        <v>3.6865309978027399</v>
      </c>
      <c r="D438" s="1">
        <v>0.80120469648171544</v>
      </c>
      <c r="G438" s="1">
        <v>406</v>
      </c>
      <c r="H438" s="1" t="s">
        <v>888</v>
      </c>
      <c r="I438" s="1">
        <v>25.388292905608697</v>
      </c>
      <c r="J438" s="1">
        <v>1.9552715654952073</v>
      </c>
      <c r="M438" s="1"/>
    </row>
    <row r="439" spans="1:13" x14ac:dyDescent="0.25">
      <c r="A439" s="1">
        <v>125</v>
      </c>
      <c r="B439" s="1" t="s">
        <v>887</v>
      </c>
      <c r="C439" s="1">
        <v>3.6885350589637702</v>
      </c>
      <c r="D439" s="1">
        <v>0.27837604996769333</v>
      </c>
      <c r="G439" s="1">
        <v>406</v>
      </c>
      <c r="H439" s="1" t="s">
        <v>888</v>
      </c>
      <c r="I439" s="1">
        <v>25.243043595542918</v>
      </c>
      <c r="J439" s="1">
        <v>1.9173776503049662</v>
      </c>
      <c r="M439" s="1"/>
    </row>
    <row r="440" spans="1:13" x14ac:dyDescent="0.25">
      <c r="A440" s="1">
        <v>831</v>
      </c>
      <c r="B440" s="1" t="s">
        <v>887</v>
      </c>
      <c r="C440" s="1">
        <v>3.6905795304232805</v>
      </c>
      <c r="D440" s="1">
        <v>1.1764705882352942</v>
      </c>
      <c r="G440" s="1">
        <v>408</v>
      </c>
      <c r="H440" s="1" t="s">
        <v>888</v>
      </c>
      <c r="I440" s="1">
        <v>25.969290145871803</v>
      </c>
      <c r="J440" s="1">
        <v>1.8595156839965146</v>
      </c>
      <c r="M440" s="1"/>
    </row>
    <row r="441" spans="1:13" x14ac:dyDescent="0.25">
      <c r="A441" s="1">
        <v>1083</v>
      </c>
      <c r="B441" s="1" t="s">
        <v>887</v>
      </c>
      <c r="C441" s="1">
        <v>3.6906380269831818</v>
      </c>
      <c r="D441" s="1">
        <v>0.74081699213176233</v>
      </c>
      <c r="G441" s="1">
        <v>408</v>
      </c>
      <c r="H441" s="1" t="s">
        <v>888</v>
      </c>
      <c r="I441" s="1">
        <v>25.160043989791049</v>
      </c>
      <c r="J441" s="1">
        <v>1.8808451931455124</v>
      </c>
      <c r="M441" s="1"/>
    </row>
    <row r="442" spans="1:13" x14ac:dyDescent="0.25">
      <c r="A442" s="1">
        <v>547</v>
      </c>
      <c r="B442" s="1" t="s">
        <v>887</v>
      </c>
      <c r="C442" s="1">
        <v>3.6920000000000002</v>
      </c>
      <c r="D442" s="3">
        <v>0.31322632</v>
      </c>
      <c r="G442" s="1">
        <v>408</v>
      </c>
      <c r="H442" s="1" t="s">
        <v>888</v>
      </c>
      <c r="I442" s="1">
        <v>24.994044778287304</v>
      </c>
      <c r="J442" s="1">
        <v>1.8506662067963984</v>
      </c>
      <c r="M442" s="1"/>
    </row>
    <row r="443" spans="1:13" x14ac:dyDescent="0.25">
      <c r="A443" s="1">
        <v>607</v>
      </c>
      <c r="B443" s="1" t="s">
        <v>887</v>
      </c>
      <c r="C443" s="1">
        <v>3.6922033340870319</v>
      </c>
      <c r="D443" s="1">
        <v>0.29957669619026567</v>
      </c>
      <c r="G443" s="1">
        <v>410</v>
      </c>
      <c r="H443" s="1" t="s">
        <v>888</v>
      </c>
      <c r="I443" s="1">
        <v>8.869296370842239</v>
      </c>
      <c r="J443" s="1">
        <v>0.69478833865814693</v>
      </c>
      <c r="M443" s="1"/>
    </row>
    <row r="444" spans="1:13" x14ac:dyDescent="0.25">
      <c r="A444" s="1">
        <v>121</v>
      </c>
      <c r="B444" s="1" t="s">
        <v>887</v>
      </c>
      <c r="C444" s="1">
        <v>3.6927923708970156</v>
      </c>
      <c r="D444" s="1">
        <v>0.41718716347189322</v>
      </c>
      <c r="G444" s="1">
        <v>410</v>
      </c>
      <c r="H444" s="1" t="s">
        <v>888</v>
      </c>
      <c r="I444" s="1">
        <v>9.1514950303986051</v>
      </c>
      <c r="J444" s="1">
        <v>0.79508241359279686</v>
      </c>
      <c r="M444" s="1"/>
    </row>
    <row r="445" spans="1:13" x14ac:dyDescent="0.25">
      <c r="A445" s="1">
        <v>549</v>
      </c>
      <c r="B445" s="1" t="s">
        <v>887</v>
      </c>
      <c r="C445" s="1">
        <v>3.6960000000000002</v>
      </c>
      <c r="D445" s="3">
        <v>0.34166182</v>
      </c>
      <c r="G445" s="1">
        <v>410</v>
      </c>
      <c r="H445" s="1" t="s">
        <v>888</v>
      </c>
      <c r="I445" s="1">
        <v>9.0850953457971073</v>
      </c>
      <c r="J445" s="1">
        <v>0.82503449027011322</v>
      </c>
      <c r="M445" s="1"/>
    </row>
    <row r="446" spans="1:13" x14ac:dyDescent="0.25">
      <c r="A446" s="1">
        <v>551</v>
      </c>
      <c r="B446" s="1" t="s">
        <v>887</v>
      </c>
      <c r="C446" s="1">
        <v>3.7</v>
      </c>
      <c r="D446" s="3">
        <v>0.36933469000000002</v>
      </c>
      <c r="G446" s="1">
        <v>412</v>
      </c>
      <c r="H446" s="1" t="s">
        <v>888</v>
      </c>
      <c r="I446" s="1">
        <v>8.2177494656900372</v>
      </c>
      <c r="J446" s="1">
        <v>0.59835172814406035</v>
      </c>
      <c r="M446" s="1"/>
    </row>
    <row r="447" spans="1:13" x14ac:dyDescent="0.25">
      <c r="A447" s="1">
        <v>549</v>
      </c>
      <c r="B447" s="1" t="s">
        <v>887</v>
      </c>
      <c r="C447" s="1">
        <v>3.7090000000000001</v>
      </c>
      <c r="D447" s="3">
        <v>0.35397297999999999</v>
      </c>
      <c r="G447" s="1">
        <v>412</v>
      </c>
      <c r="H447" s="1" t="s">
        <v>888</v>
      </c>
      <c r="I447" s="1">
        <v>8.2426493474156004</v>
      </c>
      <c r="J447" s="1">
        <v>0.5845102381643914</v>
      </c>
      <c r="M447" s="1"/>
    </row>
    <row r="448" spans="1:13" x14ac:dyDescent="0.25">
      <c r="A448" s="1">
        <v>551</v>
      </c>
      <c r="B448" s="1" t="s">
        <v>887</v>
      </c>
      <c r="C448" s="1">
        <v>3.7149999999999999</v>
      </c>
      <c r="D448" s="3">
        <v>0.35996514000000002</v>
      </c>
      <c r="G448" s="1">
        <v>412</v>
      </c>
      <c r="H448" s="1" t="s">
        <v>888</v>
      </c>
      <c r="I448" s="1">
        <v>7.9106509244081096</v>
      </c>
      <c r="J448" s="1">
        <v>0.55728107754864942</v>
      </c>
      <c r="M448" s="1"/>
    </row>
    <row r="449" spans="1:13" x14ac:dyDescent="0.25">
      <c r="A449" s="1">
        <v>1085</v>
      </c>
      <c r="B449" s="1" t="s">
        <v>887</v>
      </c>
      <c r="C449" s="1">
        <v>3.7255477750169419</v>
      </c>
      <c r="D449" s="1">
        <v>0.76909984100452522</v>
      </c>
      <c r="G449" s="1">
        <v>414</v>
      </c>
      <c r="H449" s="1" t="s">
        <v>888</v>
      </c>
      <c r="I449" s="1">
        <v>8.9004212229991921</v>
      </c>
      <c r="J449" s="1">
        <v>0.66937445541678764</v>
      </c>
      <c r="M449" s="1"/>
    </row>
    <row r="450" spans="1:13" x14ac:dyDescent="0.25">
      <c r="A450" s="1">
        <v>119</v>
      </c>
      <c r="B450" s="1" t="s">
        <v>887</v>
      </c>
      <c r="C450" s="1">
        <v>3.7311081782962234</v>
      </c>
      <c r="D450" s="1">
        <v>0.48513891880249843</v>
      </c>
      <c r="G450" s="1">
        <v>414</v>
      </c>
      <c r="H450" s="1" t="s">
        <v>888</v>
      </c>
      <c r="I450" s="1">
        <v>8.6119975930114343</v>
      </c>
      <c r="J450" s="1">
        <v>0.62399252105721748</v>
      </c>
      <c r="M450" s="1"/>
    </row>
    <row r="451" spans="1:13" x14ac:dyDescent="0.25">
      <c r="A451" s="1">
        <v>607</v>
      </c>
      <c r="B451" s="1" t="s">
        <v>887</v>
      </c>
      <c r="C451" s="1">
        <v>3.7333141482867069</v>
      </c>
      <c r="D451" s="1">
        <v>0.29745167706509357</v>
      </c>
      <c r="G451" s="1">
        <v>414</v>
      </c>
      <c r="H451" s="1" t="s">
        <v>888</v>
      </c>
      <c r="I451" s="1">
        <v>8.5082480858215934</v>
      </c>
      <c r="J451" s="1">
        <v>0.66347480395004355</v>
      </c>
      <c r="M451" s="1"/>
    </row>
    <row r="452" spans="1:13" x14ac:dyDescent="0.25">
      <c r="A452" s="1">
        <v>119</v>
      </c>
      <c r="B452" s="1" t="s">
        <v>887</v>
      </c>
      <c r="C452" s="1">
        <v>3.7353654902294688</v>
      </c>
      <c r="D452" s="1">
        <v>0.50441524876157651</v>
      </c>
      <c r="G452" s="1">
        <v>416</v>
      </c>
      <c r="H452" s="1" t="s">
        <v>888</v>
      </c>
      <c r="I452" s="1">
        <v>15.310065777187559</v>
      </c>
      <c r="J452" s="1">
        <v>0.91035252686610513</v>
      </c>
      <c r="M452" s="1"/>
    </row>
    <row r="453" spans="1:13" x14ac:dyDescent="0.25">
      <c r="A453" s="1">
        <v>123</v>
      </c>
      <c r="B453" s="1" t="s">
        <v>887</v>
      </c>
      <c r="C453" s="1">
        <v>3.7353654902294688</v>
      </c>
      <c r="D453" s="1">
        <v>0.4447555459832005</v>
      </c>
      <c r="G453" s="1">
        <v>416</v>
      </c>
      <c r="H453" s="1" t="s">
        <v>888</v>
      </c>
      <c r="I453" s="1">
        <v>15.160666486834188</v>
      </c>
      <c r="J453" s="1">
        <v>0.94870026139994179</v>
      </c>
      <c r="M453" s="1"/>
    </row>
    <row r="454" spans="1:13" x14ac:dyDescent="0.25">
      <c r="A454" s="1">
        <v>551</v>
      </c>
      <c r="B454" s="1" t="s">
        <v>887</v>
      </c>
      <c r="C454" s="1">
        <v>3.74</v>
      </c>
      <c r="D454" s="3">
        <v>0.34264235999999998</v>
      </c>
      <c r="G454" s="1">
        <v>416</v>
      </c>
      <c r="H454" s="1" t="s">
        <v>888</v>
      </c>
      <c r="I454" s="1">
        <v>15.283090905318197</v>
      </c>
      <c r="J454" s="1">
        <v>0.98523271855939587</v>
      </c>
      <c r="M454" s="1"/>
    </row>
    <row r="455" spans="1:13" x14ac:dyDescent="0.25">
      <c r="A455" s="1">
        <v>415</v>
      </c>
      <c r="B455" s="1" t="s">
        <v>887</v>
      </c>
      <c r="C455" s="1">
        <v>3.7419957255203036</v>
      </c>
      <c r="D455" s="1">
        <v>0.24884276067383093</v>
      </c>
      <c r="G455" s="1">
        <v>418</v>
      </c>
      <c r="H455" s="1" t="s">
        <v>888</v>
      </c>
      <c r="I455" s="1">
        <v>15.515489801423442</v>
      </c>
      <c r="J455" s="1">
        <v>1.0197229886726693</v>
      </c>
      <c r="M455" s="1"/>
    </row>
    <row r="456" spans="1:13" x14ac:dyDescent="0.25">
      <c r="A456" s="1">
        <v>547</v>
      </c>
      <c r="B456" s="1" t="s">
        <v>887</v>
      </c>
      <c r="C456" s="1">
        <v>3.7440000000000002</v>
      </c>
      <c r="D456" s="3">
        <v>0.31017577000000002</v>
      </c>
      <c r="G456" s="1">
        <v>418</v>
      </c>
      <c r="H456" s="1" t="s">
        <v>888</v>
      </c>
      <c r="I456" s="1">
        <v>15.247816072873654</v>
      </c>
      <c r="J456" s="1">
        <v>1.0124618791751381</v>
      </c>
      <c r="M456" s="1"/>
    </row>
    <row r="457" spans="1:13" x14ac:dyDescent="0.25">
      <c r="A457" s="1">
        <v>121</v>
      </c>
      <c r="B457" s="1" t="s">
        <v>887</v>
      </c>
      <c r="C457" s="1">
        <v>3.7523947379624505</v>
      </c>
      <c r="D457" s="1">
        <v>0.42698686194270946</v>
      </c>
      <c r="G457" s="1">
        <v>418</v>
      </c>
      <c r="H457" s="1" t="s">
        <v>888</v>
      </c>
      <c r="I457" s="1">
        <v>15.830888303280556</v>
      </c>
      <c r="J457" s="1">
        <v>1.0145040662213187</v>
      </c>
      <c r="M457" s="1"/>
    </row>
    <row r="458" spans="1:13" x14ac:dyDescent="0.25">
      <c r="A458" s="1">
        <v>1089</v>
      </c>
      <c r="B458" s="1" t="s">
        <v>887</v>
      </c>
      <c r="C458" s="1">
        <v>3.7604575230507016</v>
      </c>
      <c r="D458" s="1">
        <v>0.39382975253781238</v>
      </c>
      <c r="G458" s="1">
        <v>420</v>
      </c>
      <c r="H458" s="1" t="s">
        <v>888</v>
      </c>
      <c r="I458" s="1">
        <v>16.2604112630465</v>
      </c>
      <c r="J458" s="1">
        <v>0.98319053151321512</v>
      </c>
      <c r="M458" s="1"/>
    </row>
    <row r="459" spans="1:13" x14ac:dyDescent="0.25">
      <c r="A459" s="1">
        <v>549</v>
      </c>
      <c r="B459" s="1" t="s">
        <v>887</v>
      </c>
      <c r="C459" s="1">
        <v>3.7610000000000001</v>
      </c>
      <c r="D459" s="3">
        <v>0.39798809000000002</v>
      </c>
      <c r="G459" s="1">
        <v>420</v>
      </c>
      <c r="H459" s="1" t="s">
        <v>888</v>
      </c>
      <c r="I459" s="1">
        <v>16.100637021974144</v>
      </c>
      <c r="J459" s="1">
        <v>0.93440495207667729</v>
      </c>
      <c r="M459" s="1"/>
    </row>
    <row r="460" spans="1:13" x14ac:dyDescent="0.25">
      <c r="A460" s="1">
        <v>953</v>
      </c>
      <c r="B460" s="1" t="s">
        <v>887</v>
      </c>
      <c r="C460" s="1">
        <v>3.7612078292515001</v>
      </c>
      <c r="D460" s="1">
        <v>0.44805825242718439</v>
      </c>
      <c r="G460" s="1">
        <v>420</v>
      </c>
      <c r="H460" s="1" t="s">
        <v>888</v>
      </c>
      <c r="I460" s="1">
        <v>16.424335484406445</v>
      </c>
      <c r="J460" s="1">
        <v>1.023126633749637</v>
      </c>
      <c r="M460" s="1"/>
    </row>
    <row r="461" spans="1:13" x14ac:dyDescent="0.25">
      <c r="A461" s="1">
        <v>479</v>
      </c>
      <c r="B461" s="1" t="s">
        <v>887</v>
      </c>
      <c r="C461" s="1">
        <v>3.7627456269582722</v>
      </c>
      <c r="D461" s="1">
        <v>0.4208854573885849</v>
      </c>
      <c r="G461" s="1">
        <v>422</v>
      </c>
      <c r="H461" s="1" t="s">
        <v>888</v>
      </c>
      <c r="I461" s="1">
        <v>26.778536301952563</v>
      </c>
      <c r="J461" s="1">
        <v>3.1352018588440314</v>
      </c>
      <c r="M461" s="1"/>
    </row>
    <row r="462" spans="1:13" x14ac:dyDescent="0.25">
      <c r="A462" s="1">
        <v>479</v>
      </c>
      <c r="B462" s="1" t="s">
        <v>887</v>
      </c>
      <c r="C462" s="1">
        <v>3.7627456269582722</v>
      </c>
      <c r="D462" s="1">
        <v>0.35726153244722447</v>
      </c>
      <c r="G462" s="1">
        <v>422</v>
      </c>
      <c r="H462" s="1" t="s">
        <v>888</v>
      </c>
      <c r="I462" s="1">
        <v>27.691531965223163</v>
      </c>
      <c r="J462" s="1">
        <v>3.0875508277664823</v>
      </c>
      <c r="M462" s="1"/>
    </row>
    <row r="463" spans="1:13" x14ac:dyDescent="0.25">
      <c r="A463" s="1">
        <v>831</v>
      </c>
      <c r="B463" s="1" t="s">
        <v>887</v>
      </c>
      <c r="C463" s="1">
        <v>3.7629174933862428</v>
      </c>
      <c r="D463" s="1">
        <v>1.1470588235294117</v>
      </c>
      <c r="G463" s="1">
        <v>422</v>
      </c>
      <c r="H463" s="1" t="s">
        <v>888</v>
      </c>
      <c r="I463" s="1">
        <v>27.712281866661133</v>
      </c>
      <c r="J463" s="1">
        <v>3.1465473424339234</v>
      </c>
      <c r="M463" s="1"/>
    </row>
    <row r="464" spans="1:13" x14ac:dyDescent="0.25">
      <c r="A464" s="1">
        <v>871</v>
      </c>
      <c r="B464" s="1" t="s">
        <v>887</v>
      </c>
      <c r="C464" s="1">
        <v>3.7649842923280423</v>
      </c>
      <c r="D464" s="1">
        <v>1.322638146167558</v>
      </c>
      <c r="G464" s="1">
        <v>424</v>
      </c>
      <c r="H464" s="1" t="s">
        <v>888</v>
      </c>
      <c r="I464" s="1">
        <v>35.783993526030748</v>
      </c>
      <c r="J464" s="1">
        <v>3.8272763578274764</v>
      </c>
      <c r="M464" s="1"/>
    </row>
    <row r="465" spans="1:13" x14ac:dyDescent="0.25">
      <c r="A465" s="1">
        <v>953</v>
      </c>
      <c r="B465" s="1" t="s">
        <v>887</v>
      </c>
      <c r="C465" s="1">
        <v>3.7848136126684375</v>
      </c>
      <c r="D465" s="1">
        <v>0.52087378640776705</v>
      </c>
      <c r="G465" s="1">
        <v>424</v>
      </c>
      <c r="H465" s="1" t="s">
        <v>888</v>
      </c>
      <c r="I465" s="1">
        <v>35.949992737534494</v>
      </c>
      <c r="J465" s="1">
        <v>3.8318145512634332</v>
      </c>
      <c r="M465" s="1"/>
    </row>
    <row r="466" spans="1:13" x14ac:dyDescent="0.25">
      <c r="A466" s="1">
        <v>415</v>
      </c>
      <c r="B466" s="1" t="s">
        <v>887</v>
      </c>
      <c r="C466" s="1">
        <v>3.7876455086838332</v>
      </c>
      <c r="D466" s="1">
        <v>0.28287921144350853</v>
      </c>
      <c r="G466" s="1">
        <v>424</v>
      </c>
      <c r="H466" s="1" t="s">
        <v>888</v>
      </c>
      <c r="I466" s="1">
        <v>36.551739879235569</v>
      </c>
      <c r="J466" s="1">
        <v>3.8295454545454546</v>
      </c>
      <c r="M466" s="1"/>
    </row>
    <row r="467" spans="1:13" x14ac:dyDescent="0.25">
      <c r="A467" s="1">
        <v>821</v>
      </c>
      <c r="B467" s="1" t="s">
        <v>887</v>
      </c>
      <c r="C467" s="1">
        <v>3.7897858796296298</v>
      </c>
      <c r="D467" s="1">
        <v>1.0063837983600243</v>
      </c>
      <c r="G467" s="1">
        <v>426</v>
      </c>
      <c r="H467" s="1" t="s">
        <v>888</v>
      </c>
      <c r="I467" s="1">
        <v>26.986035316332245</v>
      </c>
      <c r="J467" s="1">
        <v>3.2577330816148704</v>
      </c>
      <c r="M467" s="1"/>
    </row>
    <row r="468" spans="1:13" x14ac:dyDescent="0.25">
      <c r="A468" s="1">
        <v>119</v>
      </c>
      <c r="B468" s="1" t="s">
        <v>887</v>
      </c>
      <c r="C468" s="1">
        <v>3.7949678572949037</v>
      </c>
      <c r="D468" s="1">
        <v>0.48901572259315101</v>
      </c>
      <c r="G468" s="1">
        <v>426</v>
      </c>
      <c r="H468" s="1" t="s">
        <v>888</v>
      </c>
      <c r="I468" s="1">
        <v>27.193534330711927</v>
      </c>
      <c r="J468" s="1">
        <v>3.2985768225384833</v>
      </c>
      <c r="M468" s="1"/>
    </row>
    <row r="469" spans="1:13" x14ac:dyDescent="0.25">
      <c r="A469" s="1">
        <v>871</v>
      </c>
      <c r="B469" s="1" t="s">
        <v>887</v>
      </c>
      <c r="C469" s="1">
        <v>3.7959862764550261</v>
      </c>
      <c r="D469" s="1">
        <v>1.3351158645276293</v>
      </c>
      <c r="G469" s="1">
        <v>426</v>
      </c>
      <c r="H469" s="1" t="s">
        <v>888</v>
      </c>
      <c r="I469" s="1">
        <v>27.899030979602845</v>
      </c>
      <c r="J469" s="1">
        <v>3.3484969503340105</v>
      </c>
      <c r="M469" s="1"/>
    </row>
    <row r="470" spans="1:13" x14ac:dyDescent="0.25">
      <c r="A470" s="1">
        <v>227</v>
      </c>
      <c r="B470" s="1" t="s">
        <v>887</v>
      </c>
      <c r="C470" s="1">
        <v>3.8038656392353869</v>
      </c>
      <c r="D470" s="1">
        <v>0.5089285714285714</v>
      </c>
      <c r="G470" s="1">
        <v>428</v>
      </c>
      <c r="H470" s="1" t="s">
        <v>888</v>
      </c>
      <c r="I470" s="1">
        <v>6.4311829518809782</v>
      </c>
      <c r="J470" s="1">
        <v>0.44291860296253266</v>
      </c>
      <c r="M470" s="1"/>
    </row>
    <row r="471" spans="1:13" x14ac:dyDescent="0.25">
      <c r="A471" s="1">
        <v>547</v>
      </c>
      <c r="B471" s="1" t="s">
        <v>887</v>
      </c>
      <c r="C471" s="1">
        <v>3.8039999999999998</v>
      </c>
      <c r="D471" s="3">
        <v>0.32673591000000002</v>
      </c>
      <c r="G471" s="1">
        <v>428</v>
      </c>
      <c r="H471" s="1" t="s">
        <v>888</v>
      </c>
      <c r="I471" s="1">
        <v>6.4291079617371816</v>
      </c>
      <c r="J471" s="1">
        <v>0.49397327911704908</v>
      </c>
      <c r="M471" s="1"/>
    </row>
    <row r="472" spans="1:13" x14ac:dyDescent="0.25">
      <c r="A472" s="1">
        <v>227</v>
      </c>
      <c r="B472" s="1" t="s">
        <v>887</v>
      </c>
      <c r="C472" s="1">
        <v>3.8123802631018777</v>
      </c>
      <c r="D472" s="1">
        <v>0.56221301020408154</v>
      </c>
      <c r="G472" s="1">
        <v>428</v>
      </c>
      <c r="H472" s="1" t="s">
        <v>888</v>
      </c>
      <c r="I472" s="1">
        <v>6.6179320648226918</v>
      </c>
      <c r="J472" s="1">
        <v>0.45902918966018003</v>
      </c>
      <c r="M472" s="1"/>
    </row>
    <row r="473" spans="1:13" x14ac:dyDescent="0.25">
      <c r="A473" s="1">
        <v>953</v>
      </c>
      <c r="B473" s="1" t="s">
        <v>887</v>
      </c>
      <c r="C473" s="1">
        <v>3.8202222877938432</v>
      </c>
      <c r="D473" s="1">
        <v>0.47233009708737855</v>
      </c>
      <c r="G473" s="1">
        <v>430</v>
      </c>
      <c r="H473" s="1" t="s">
        <v>888</v>
      </c>
      <c r="I473" s="1">
        <v>6.003734982258834</v>
      </c>
      <c r="J473" s="1">
        <v>0.44609533836770254</v>
      </c>
      <c r="M473" s="1"/>
    </row>
    <row r="474" spans="1:13" x14ac:dyDescent="0.25">
      <c r="A474" s="1">
        <v>451</v>
      </c>
      <c r="B474" s="1" t="s">
        <v>887</v>
      </c>
      <c r="C474" s="1">
        <v>3.8208453509845826</v>
      </c>
      <c r="D474" s="1">
        <v>0.86837423758350274</v>
      </c>
      <c r="G474" s="1">
        <v>430</v>
      </c>
      <c r="H474" s="1" t="s">
        <v>888</v>
      </c>
      <c r="I474" s="1">
        <v>5.8667856327682442</v>
      </c>
      <c r="J474" s="1">
        <v>0.41614326169038635</v>
      </c>
      <c r="M474" s="1"/>
    </row>
    <row r="475" spans="1:13" x14ac:dyDescent="0.25">
      <c r="A475" s="1">
        <v>609</v>
      </c>
      <c r="B475" s="1" t="s">
        <v>887</v>
      </c>
      <c r="C475" s="1">
        <v>3.8299245616559441</v>
      </c>
      <c r="D475" s="1">
        <v>0.28810159291433624</v>
      </c>
      <c r="G475" s="1">
        <v>430</v>
      </c>
      <c r="H475" s="1" t="s">
        <v>888</v>
      </c>
      <c r="I475" s="1">
        <v>5.8605606623368534</v>
      </c>
      <c r="J475" s="1">
        <v>0.41205888759802495</v>
      </c>
      <c r="M475" s="1"/>
    </row>
    <row r="476" spans="1:13" x14ac:dyDescent="0.25">
      <c r="A476" s="1">
        <v>609</v>
      </c>
      <c r="B476" s="1" t="s">
        <v>887</v>
      </c>
      <c r="C476" s="1">
        <v>3.8340356430759117</v>
      </c>
      <c r="D476" s="1">
        <v>0.31232681094129844</v>
      </c>
      <c r="G476" s="1">
        <v>432</v>
      </c>
      <c r="H476" s="1" t="s">
        <v>888</v>
      </c>
      <c r="I476" s="1">
        <v>6.6283070155416759</v>
      </c>
      <c r="J476" s="1">
        <v>0.47536668602962528</v>
      </c>
      <c r="M476" s="1"/>
    </row>
    <row r="477" spans="1:13" x14ac:dyDescent="0.25">
      <c r="A477" s="1">
        <v>609</v>
      </c>
      <c r="B477" s="1" t="s">
        <v>887</v>
      </c>
      <c r="C477" s="1">
        <v>3.8422578059158465</v>
      </c>
      <c r="D477" s="1">
        <v>0.30488924400319595</v>
      </c>
      <c r="G477" s="1">
        <v>432</v>
      </c>
      <c r="H477" s="1" t="s">
        <v>888</v>
      </c>
      <c r="I477" s="1">
        <v>6.6220820451102851</v>
      </c>
      <c r="J477" s="1">
        <v>0.48103942782457154</v>
      </c>
      <c r="M477" s="1"/>
    </row>
    <row r="478" spans="1:13" x14ac:dyDescent="0.25">
      <c r="A478" s="1">
        <v>419</v>
      </c>
      <c r="B478" s="1" t="s">
        <v>887</v>
      </c>
      <c r="C478" s="1">
        <v>3.8498952129977377</v>
      </c>
      <c r="D478" s="1">
        <v>0.31834519314551268</v>
      </c>
      <c r="G478" s="1">
        <v>432</v>
      </c>
      <c r="H478" s="1" t="s">
        <v>888</v>
      </c>
      <c r="I478" s="1">
        <v>6.5328574689270225</v>
      </c>
      <c r="J478" s="1">
        <v>0.44291860296253266</v>
      </c>
      <c r="M478" s="1"/>
    </row>
    <row r="479" spans="1:13" x14ac:dyDescent="0.25">
      <c r="A479" s="1">
        <v>415</v>
      </c>
      <c r="B479" s="1" t="s">
        <v>887</v>
      </c>
      <c r="C479" s="1">
        <v>3.8623451538605194</v>
      </c>
      <c r="D479" s="1">
        <v>0.26758549956433347</v>
      </c>
      <c r="G479" s="1">
        <v>434</v>
      </c>
      <c r="H479" s="1" t="s">
        <v>888</v>
      </c>
      <c r="I479" s="1">
        <v>9.222044695287698</v>
      </c>
      <c r="J479" s="1">
        <v>0.93281658437409243</v>
      </c>
      <c r="M479" s="1"/>
    </row>
    <row r="480" spans="1:13" x14ac:dyDescent="0.25">
      <c r="A480" s="1">
        <v>951</v>
      </c>
      <c r="B480" s="1" t="s">
        <v>887</v>
      </c>
      <c r="C480" s="1">
        <v>3.8674338546277172</v>
      </c>
      <c r="D480" s="1">
        <v>0.5881877022653722</v>
      </c>
      <c r="G480" s="1">
        <v>434</v>
      </c>
      <c r="H480" s="1" t="s">
        <v>888</v>
      </c>
      <c r="I480" s="1">
        <v>9.4129437885170049</v>
      </c>
      <c r="J480" s="1">
        <v>0.88698083067092648</v>
      </c>
      <c r="M480" s="1"/>
    </row>
    <row r="481" spans="1:13" x14ac:dyDescent="0.25">
      <c r="A481" s="1">
        <v>871</v>
      </c>
      <c r="B481" s="1" t="s">
        <v>887</v>
      </c>
      <c r="C481" s="1">
        <v>3.8703910383597879</v>
      </c>
      <c r="D481" s="1">
        <v>1.355614973262032</v>
      </c>
      <c r="G481" s="1">
        <v>434</v>
      </c>
      <c r="H481" s="1" t="s">
        <v>888</v>
      </c>
      <c r="I481" s="1">
        <v>9.4980183844126742</v>
      </c>
      <c r="J481" s="1">
        <v>0.91330235259947712</v>
      </c>
      <c r="M481" s="1"/>
    </row>
    <row r="482" spans="1:13" x14ac:dyDescent="0.25">
      <c r="A482" s="1">
        <v>819</v>
      </c>
      <c r="B482" s="1" t="s">
        <v>887</v>
      </c>
      <c r="C482" s="1">
        <v>3.8786582341269842</v>
      </c>
      <c r="D482" s="1">
        <v>1.0985636453689946</v>
      </c>
      <c r="G482" s="1">
        <v>436</v>
      </c>
      <c r="H482" s="1" t="s">
        <v>888</v>
      </c>
      <c r="I482" s="1">
        <v>9.8922665117340696</v>
      </c>
      <c r="J482" s="1">
        <v>0.98364435085681101</v>
      </c>
      <c r="M482" s="1"/>
    </row>
    <row r="483" spans="1:13" x14ac:dyDescent="0.25">
      <c r="A483" s="1">
        <v>419</v>
      </c>
      <c r="B483" s="1" t="s">
        <v>887</v>
      </c>
      <c r="C483" s="1">
        <v>3.8789450750108934</v>
      </c>
      <c r="D483" s="1">
        <v>0.34353216671507403</v>
      </c>
      <c r="G483" s="1">
        <v>436</v>
      </c>
      <c r="H483" s="1" t="s">
        <v>888</v>
      </c>
      <c r="I483" s="1">
        <v>10.000165999211504</v>
      </c>
      <c r="J483" s="1">
        <v>0.9523308161487074</v>
      </c>
      <c r="M483" s="1"/>
    </row>
    <row r="484" spans="1:13" x14ac:dyDescent="0.25">
      <c r="A484" s="1">
        <v>511</v>
      </c>
      <c r="B484" s="1" t="s">
        <v>887</v>
      </c>
      <c r="C484" s="1">
        <v>3.8810200651546904</v>
      </c>
      <c r="D484" s="1">
        <v>0.67303557466770925</v>
      </c>
      <c r="G484" s="1">
        <v>436</v>
      </c>
      <c r="H484" s="1" t="s">
        <v>888</v>
      </c>
      <c r="I484" s="1">
        <v>9.9794160977735356</v>
      </c>
      <c r="J484" s="1">
        <v>0.97887924774905599</v>
      </c>
      <c r="M484" s="1"/>
    </row>
    <row r="485" spans="1:13" x14ac:dyDescent="0.25">
      <c r="A485" s="1">
        <v>227</v>
      </c>
      <c r="B485" s="1" t="s">
        <v>887</v>
      </c>
      <c r="C485" s="1">
        <v>3.8890118779002938</v>
      </c>
      <c r="D485" s="1">
        <v>0.50864158163265294</v>
      </c>
      <c r="G485" s="1">
        <v>438</v>
      </c>
      <c r="H485" s="1" t="s">
        <v>888</v>
      </c>
      <c r="I485" s="1">
        <v>13.087751333181169</v>
      </c>
      <c r="J485" s="1">
        <v>1.0846191548068544</v>
      </c>
      <c r="M485" s="1"/>
    </row>
    <row r="486" spans="1:13" x14ac:dyDescent="0.25">
      <c r="A486" s="1">
        <v>951</v>
      </c>
      <c r="B486" s="1" t="s">
        <v>887</v>
      </c>
      <c r="C486" s="1">
        <v>3.8930067866627329</v>
      </c>
      <c r="D486" s="1">
        <v>0.61488673139158567</v>
      </c>
      <c r="G486" s="1">
        <v>438</v>
      </c>
      <c r="H486" s="1" t="s">
        <v>888</v>
      </c>
      <c r="I486" s="1">
        <v>13.015126678148279</v>
      </c>
      <c r="J486" s="1">
        <v>1.0605667295962822</v>
      </c>
      <c r="M486" s="1"/>
    </row>
    <row r="487" spans="1:13" x14ac:dyDescent="0.25">
      <c r="A487" s="1">
        <v>821</v>
      </c>
      <c r="B487" s="1" t="s">
        <v>887</v>
      </c>
      <c r="C487" s="1">
        <v>3.8931258267195767</v>
      </c>
      <c r="D487" s="1">
        <v>1.0056958890539871</v>
      </c>
      <c r="G487" s="1">
        <v>438</v>
      </c>
      <c r="H487" s="1" t="s">
        <v>888</v>
      </c>
      <c r="I487" s="1">
        <v>13.303550308136035</v>
      </c>
      <c r="J487" s="1">
        <v>1.0660125617194307</v>
      </c>
      <c r="M487" s="1"/>
    </row>
    <row r="488" spans="1:13" x14ac:dyDescent="0.25">
      <c r="A488" s="1">
        <v>225</v>
      </c>
      <c r="B488" s="1" t="s">
        <v>887</v>
      </c>
      <c r="C488" s="1">
        <v>3.9017838137000305</v>
      </c>
      <c r="D488" s="1">
        <v>0.54748086734693879</v>
      </c>
      <c r="G488" s="1">
        <v>440</v>
      </c>
      <c r="H488" s="1" t="s">
        <v>888</v>
      </c>
      <c r="I488" s="1">
        <v>10.018840910505675</v>
      </c>
      <c r="J488" s="1">
        <v>0.52074862038919545</v>
      </c>
      <c r="M488" s="1"/>
    </row>
    <row r="489" spans="1:13" x14ac:dyDescent="0.25">
      <c r="A489" s="1">
        <v>821</v>
      </c>
      <c r="B489" s="1" t="s">
        <v>887</v>
      </c>
      <c r="C489" s="1">
        <v>3.9034598214285712</v>
      </c>
      <c r="D489" s="1">
        <v>0.95547850971327941</v>
      </c>
      <c r="G489" s="1">
        <v>440</v>
      </c>
      <c r="H489" s="1" t="s">
        <v>888</v>
      </c>
      <c r="I489" s="1">
        <v>10.323864461643808</v>
      </c>
      <c r="J489" s="1">
        <v>0.52211007841998247</v>
      </c>
      <c r="M489" s="1"/>
    </row>
    <row r="490" spans="1:13" x14ac:dyDescent="0.25">
      <c r="A490" s="1">
        <v>451</v>
      </c>
      <c r="B490" s="1" t="s">
        <v>887</v>
      </c>
      <c r="C490" s="1">
        <v>3.916294897599236</v>
      </c>
      <c r="D490" s="1">
        <v>1.138623656694743</v>
      </c>
      <c r="G490" s="1">
        <v>440</v>
      </c>
      <c r="H490" s="1" t="s">
        <v>888</v>
      </c>
      <c r="I490" s="1">
        <v>10.298964579918245</v>
      </c>
      <c r="J490" s="1">
        <v>0.52029480104559966</v>
      </c>
      <c r="M490" s="1"/>
    </row>
    <row r="491" spans="1:13" x14ac:dyDescent="0.25">
      <c r="A491" s="1">
        <v>511</v>
      </c>
      <c r="B491" s="1" t="s">
        <v>887</v>
      </c>
      <c r="C491" s="1">
        <v>3.916294897599236</v>
      </c>
      <c r="D491" s="1">
        <v>0.62861610633307285</v>
      </c>
      <c r="G491" s="1">
        <v>442</v>
      </c>
      <c r="H491" s="1" t="s">
        <v>888</v>
      </c>
      <c r="I491" s="1">
        <v>4.6446164380719184</v>
      </c>
      <c r="J491" s="1">
        <v>0.23196068109207088</v>
      </c>
      <c r="M491" s="1"/>
    </row>
    <row r="492" spans="1:13" x14ac:dyDescent="0.25">
      <c r="A492" s="1">
        <v>949</v>
      </c>
      <c r="B492" s="1" t="s">
        <v>887</v>
      </c>
      <c r="C492" s="1">
        <v>3.92619460978836</v>
      </c>
      <c r="D492" s="1">
        <v>0.58213153724247213</v>
      </c>
      <c r="G492" s="1">
        <v>442</v>
      </c>
      <c r="H492" s="1" t="s">
        <v>888</v>
      </c>
      <c r="I492" s="1">
        <v>4.4786172265681738</v>
      </c>
      <c r="J492" s="1">
        <v>0.27148834591925647</v>
      </c>
      <c r="M492" s="1"/>
    </row>
    <row r="493" spans="1:13" x14ac:dyDescent="0.25">
      <c r="A493" s="1">
        <v>951</v>
      </c>
      <c r="B493" s="1" t="s">
        <v>887</v>
      </c>
      <c r="C493" s="1">
        <v>3.9323497590242948</v>
      </c>
      <c r="D493" s="1">
        <v>0.57702265372168271</v>
      </c>
      <c r="G493" s="1">
        <v>442</v>
      </c>
      <c r="H493" s="1" t="s">
        <v>888</v>
      </c>
      <c r="I493" s="1">
        <v>4.5761417633266239</v>
      </c>
      <c r="J493" s="1">
        <v>0.22258931164681964</v>
      </c>
      <c r="M493" s="1"/>
    </row>
    <row r="494" spans="1:13" x14ac:dyDescent="0.25">
      <c r="A494" s="1">
        <v>225</v>
      </c>
      <c r="B494" s="1" t="s">
        <v>887</v>
      </c>
      <c r="C494" s="1">
        <v>3.9358423091659924</v>
      </c>
      <c r="D494" s="1">
        <v>0.51524234693877546</v>
      </c>
      <c r="G494" s="1">
        <v>444</v>
      </c>
      <c r="H494" s="1" t="s">
        <v>888</v>
      </c>
      <c r="I494" s="1">
        <v>5.0284896146743296</v>
      </c>
      <c r="J494" s="1">
        <v>0.28249346500145223</v>
      </c>
      <c r="M494" s="1"/>
    </row>
    <row r="495" spans="1:13" x14ac:dyDescent="0.25">
      <c r="A495" s="1">
        <v>115</v>
      </c>
      <c r="B495" s="1" t="s">
        <v>887</v>
      </c>
      <c r="C495" s="1">
        <v>3.9375878070586237</v>
      </c>
      <c r="D495" s="1">
        <v>0.39091104889080336</v>
      </c>
      <c r="G495" s="1">
        <v>444</v>
      </c>
      <c r="H495" s="1" t="s">
        <v>888</v>
      </c>
      <c r="I495" s="1">
        <v>5.1571390035897329</v>
      </c>
      <c r="J495" s="1">
        <v>0.29699299302933491</v>
      </c>
      <c r="M495" s="1"/>
    </row>
    <row r="496" spans="1:13" x14ac:dyDescent="0.25">
      <c r="A496" s="1">
        <v>511</v>
      </c>
      <c r="B496" s="1" t="s">
        <v>887</v>
      </c>
      <c r="C496" s="1">
        <v>3.9391197891810008</v>
      </c>
      <c r="D496" s="1">
        <v>0.6629202501954653</v>
      </c>
      <c r="G496" s="1">
        <v>444</v>
      </c>
      <c r="H496" s="1" t="s">
        <v>888</v>
      </c>
      <c r="I496" s="1">
        <v>5.0430145456809079</v>
      </c>
      <c r="J496" s="1">
        <v>0.30094122131861745</v>
      </c>
      <c r="M496" s="1"/>
    </row>
    <row r="497" spans="1:13" x14ac:dyDescent="0.25">
      <c r="A497" s="1">
        <v>451</v>
      </c>
      <c r="B497" s="1" t="s">
        <v>887</v>
      </c>
      <c r="C497" s="1">
        <v>3.9411947793247983</v>
      </c>
      <c r="D497" s="1">
        <v>0.93644713912285804</v>
      </c>
      <c r="G497" s="1">
        <v>446</v>
      </c>
      <c r="H497" s="1" t="s">
        <v>888</v>
      </c>
      <c r="I497" s="1">
        <v>114.01112194717075</v>
      </c>
      <c r="J497" s="1">
        <v>12.26831614870752</v>
      </c>
      <c r="M497" s="1"/>
    </row>
    <row r="498" spans="1:13" x14ac:dyDescent="0.25">
      <c r="A498" s="1">
        <v>819</v>
      </c>
      <c r="B498" s="1" t="s">
        <v>887</v>
      </c>
      <c r="C498" s="1">
        <v>3.9427290013227512</v>
      </c>
      <c r="D498" s="1">
        <v>1.1052134353273533</v>
      </c>
      <c r="G498" s="1">
        <v>446</v>
      </c>
      <c r="H498" s="1" t="s">
        <v>888</v>
      </c>
      <c r="I498" s="1">
        <v>112.66237835370282</v>
      </c>
      <c r="J498" s="1">
        <v>12.20931963404008</v>
      </c>
      <c r="M498" s="1"/>
    </row>
    <row r="499" spans="1:13" x14ac:dyDescent="0.25">
      <c r="A499" s="1">
        <v>819</v>
      </c>
      <c r="B499" s="1" t="s">
        <v>887</v>
      </c>
      <c r="C499" s="1">
        <v>3.9447958002645502</v>
      </c>
      <c r="D499" s="1">
        <v>1.1315832920587752</v>
      </c>
      <c r="G499" s="1">
        <v>446</v>
      </c>
      <c r="H499" s="1" t="s">
        <v>888</v>
      </c>
      <c r="I499" s="1">
        <v>113.65837362272531</v>
      </c>
      <c r="J499" s="1">
        <v>12.504302207377286</v>
      </c>
      <c r="M499" s="1"/>
    </row>
    <row r="500" spans="1:13" x14ac:dyDescent="0.25">
      <c r="A500" s="1">
        <v>949</v>
      </c>
      <c r="B500" s="1" t="s">
        <v>887</v>
      </c>
      <c r="C500" s="1">
        <v>3.9447958002645502</v>
      </c>
      <c r="D500" s="1">
        <v>0.57358854992076058</v>
      </c>
      <c r="G500" s="1">
        <v>448</v>
      </c>
      <c r="H500" s="1" t="s">
        <v>888</v>
      </c>
      <c r="I500" s="1">
        <v>120.09084306849543</v>
      </c>
      <c r="J500" s="1">
        <v>12.250163374963693</v>
      </c>
      <c r="M500" s="1"/>
    </row>
    <row r="501" spans="1:13" x14ac:dyDescent="0.25">
      <c r="A501" s="1">
        <v>475</v>
      </c>
      <c r="B501" s="1" t="s">
        <v>887</v>
      </c>
      <c r="C501" s="1">
        <v>3.9536447201875786</v>
      </c>
      <c r="D501" s="1">
        <v>0.35960711493354186</v>
      </c>
      <c r="G501" s="1">
        <v>448</v>
      </c>
      <c r="H501" s="1" t="s">
        <v>888</v>
      </c>
      <c r="I501" s="1">
        <v>122.64308094536551</v>
      </c>
      <c r="J501" s="1">
        <v>12.306890792913155</v>
      </c>
      <c r="M501" s="1"/>
    </row>
    <row r="502" spans="1:13" x14ac:dyDescent="0.25">
      <c r="A502" s="1">
        <v>115</v>
      </c>
      <c r="B502" s="1" t="s">
        <v>887</v>
      </c>
      <c r="C502" s="1">
        <v>3.9610030226914725</v>
      </c>
      <c r="D502" s="1">
        <v>0.38057290544906308</v>
      </c>
      <c r="G502" s="1">
        <v>448</v>
      </c>
      <c r="H502" s="1" t="s">
        <v>888</v>
      </c>
      <c r="I502" s="1">
        <v>120.73409001307243</v>
      </c>
      <c r="J502" s="1">
        <v>12.415807435376125</v>
      </c>
      <c r="M502" s="1"/>
    </row>
    <row r="503" spans="1:13" x14ac:dyDescent="0.25">
      <c r="A503" s="1">
        <v>225</v>
      </c>
      <c r="B503" s="1" t="s">
        <v>887</v>
      </c>
      <c r="C503" s="1">
        <v>3.9635148367320876</v>
      </c>
      <c r="D503" s="1">
        <v>0.5245216836734693</v>
      </c>
      <c r="G503" s="1">
        <v>450</v>
      </c>
      <c r="H503" s="1" t="s">
        <v>888</v>
      </c>
      <c r="I503" s="1">
        <v>117.7046044031291</v>
      </c>
      <c r="J503" s="1">
        <v>11.857609642753411</v>
      </c>
      <c r="M503" s="1"/>
    </row>
    <row r="504" spans="1:13" x14ac:dyDescent="0.25">
      <c r="A504" s="1">
        <v>283</v>
      </c>
      <c r="B504" s="1" t="s">
        <v>887</v>
      </c>
      <c r="C504" s="1">
        <v>3.9699181503670582</v>
      </c>
      <c r="D504" s="1">
        <v>8.8932275087361859E-2</v>
      </c>
      <c r="G504" s="1">
        <v>450</v>
      </c>
      <c r="H504" s="1" t="s">
        <v>888</v>
      </c>
      <c r="I504" s="1">
        <v>117.06135745855208</v>
      </c>
      <c r="J504" s="1">
        <v>12.064097444089455</v>
      </c>
      <c r="M504" s="1"/>
    </row>
    <row r="505" spans="1:13" x14ac:dyDescent="0.25">
      <c r="A505" s="1">
        <v>419</v>
      </c>
      <c r="B505" s="1" t="s">
        <v>887</v>
      </c>
      <c r="C505" s="1">
        <v>3.9702446413379531</v>
      </c>
      <c r="D505" s="1">
        <v>0.35079327621260525</v>
      </c>
      <c r="G505" s="1">
        <v>450</v>
      </c>
      <c r="H505" s="1" t="s">
        <v>888</v>
      </c>
      <c r="I505" s="1">
        <v>119.61359533542215</v>
      </c>
      <c r="J505" s="1">
        <v>12.11855576532094</v>
      </c>
      <c r="M505" s="1"/>
    </row>
    <row r="506" spans="1:13" x14ac:dyDescent="0.25">
      <c r="A506" s="1">
        <v>949</v>
      </c>
      <c r="B506" s="1" t="s">
        <v>887</v>
      </c>
      <c r="C506" s="1">
        <v>3.9861317791005293</v>
      </c>
      <c r="D506" s="1">
        <v>0.57965530903328044</v>
      </c>
      <c r="G506" s="1">
        <v>452</v>
      </c>
      <c r="H506" s="1" t="s">
        <v>888</v>
      </c>
      <c r="I506" s="1">
        <v>7.1283796401967088</v>
      </c>
      <c r="J506" s="1">
        <v>0.79508241359279686</v>
      </c>
      <c r="M506" s="1"/>
    </row>
    <row r="507" spans="1:13" x14ac:dyDescent="0.25">
      <c r="A507" s="1">
        <v>611</v>
      </c>
      <c r="B507" s="1" t="s">
        <v>887</v>
      </c>
      <c r="C507" s="1">
        <v>3.9923122777446611</v>
      </c>
      <c r="D507" s="1">
        <v>0.28087652788875095</v>
      </c>
      <c r="G507" s="1">
        <v>452</v>
      </c>
      <c r="H507" s="1" t="s">
        <v>888</v>
      </c>
      <c r="I507" s="1">
        <v>7.3296536841450015</v>
      </c>
      <c r="J507" s="1">
        <v>0.81482355503920989</v>
      </c>
      <c r="M507" s="1"/>
    </row>
    <row r="508" spans="1:13" x14ac:dyDescent="0.25">
      <c r="A508" s="1">
        <v>283</v>
      </c>
      <c r="B508" s="1" t="s">
        <v>887</v>
      </c>
      <c r="C508" s="1">
        <v>4.0121086828115766</v>
      </c>
      <c r="D508" s="1">
        <v>8.787119958122884E-2</v>
      </c>
      <c r="G508" s="1">
        <v>452</v>
      </c>
      <c r="H508" s="1" t="s">
        <v>888</v>
      </c>
      <c r="I508" s="1">
        <v>7.2674039798310961</v>
      </c>
      <c r="J508" s="1">
        <v>0.72133677025849541</v>
      </c>
      <c r="M508" s="1"/>
    </row>
    <row r="509" spans="1:13" x14ac:dyDescent="0.25">
      <c r="A509" s="1">
        <v>285</v>
      </c>
      <c r="B509" s="1" t="s">
        <v>887</v>
      </c>
      <c r="C509" s="1">
        <v>4.016327736056029</v>
      </c>
      <c r="D509" s="1">
        <v>0.11634339232913145</v>
      </c>
      <c r="G509" s="1">
        <v>454</v>
      </c>
      <c r="H509" s="1" t="s">
        <v>888</v>
      </c>
      <c r="I509" s="1">
        <v>6.7943062270454213</v>
      </c>
      <c r="J509" s="1">
        <v>0.72269822828928254</v>
      </c>
      <c r="M509" s="1"/>
    </row>
    <row r="510" spans="1:13" x14ac:dyDescent="0.25">
      <c r="A510" s="1">
        <v>611</v>
      </c>
      <c r="B510" s="1" t="s">
        <v>887</v>
      </c>
      <c r="C510" s="1">
        <v>4.0231453883944184</v>
      </c>
      <c r="D510" s="1">
        <v>0.25643880794927154</v>
      </c>
      <c r="G510" s="1">
        <v>454</v>
      </c>
      <c r="H510" s="1" t="s">
        <v>888</v>
      </c>
      <c r="I510" s="1">
        <v>6.6926317099993771</v>
      </c>
      <c r="J510" s="1">
        <v>0.71384875108916634</v>
      </c>
      <c r="M510" s="1"/>
    </row>
    <row r="511" spans="1:13" x14ac:dyDescent="0.25">
      <c r="A511" s="1">
        <v>475</v>
      </c>
      <c r="B511" s="1" t="s">
        <v>887</v>
      </c>
      <c r="C511" s="1">
        <v>4.032494345651858</v>
      </c>
      <c r="D511" s="1">
        <v>0.36415168100078193</v>
      </c>
      <c r="G511" s="1">
        <v>454</v>
      </c>
      <c r="H511" s="1" t="s">
        <v>888</v>
      </c>
      <c r="I511" s="1">
        <v>6.6781067789927988</v>
      </c>
      <c r="J511" s="1">
        <v>0.73676662794074932</v>
      </c>
      <c r="M511" s="1"/>
    </row>
    <row r="512" spans="1:13" x14ac:dyDescent="0.25">
      <c r="A512" s="1">
        <v>213</v>
      </c>
      <c r="B512" s="1" t="s">
        <v>887</v>
      </c>
      <c r="C512" s="1">
        <v>4.0358891395972583</v>
      </c>
      <c r="D512" s="1">
        <v>0.67270408163265305</v>
      </c>
      <c r="G512" s="1">
        <v>456</v>
      </c>
      <c r="H512" s="1" t="s">
        <v>888</v>
      </c>
      <c r="I512" s="1">
        <v>6.7652563650322657</v>
      </c>
      <c r="J512" s="1">
        <v>0.83206869009584661</v>
      </c>
      <c r="M512" s="1"/>
    </row>
    <row r="513" spans="1:13" x14ac:dyDescent="0.25">
      <c r="A513" s="1">
        <v>503</v>
      </c>
      <c r="B513" s="1" t="s">
        <v>887</v>
      </c>
      <c r="C513" s="1">
        <v>4.0449442865146388</v>
      </c>
      <c r="D513" s="1">
        <v>0.33087372947615329</v>
      </c>
      <c r="G513" s="1">
        <v>456</v>
      </c>
      <c r="H513" s="1" t="s">
        <v>888</v>
      </c>
      <c r="I513" s="1">
        <v>6.746581453738095</v>
      </c>
      <c r="J513" s="1">
        <v>0.81255445832123141</v>
      </c>
      <c r="M513" s="1"/>
    </row>
    <row r="514" spans="1:13" x14ac:dyDescent="0.25">
      <c r="A514" s="1">
        <v>213</v>
      </c>
      <c r="B514" s="1" t="s">
        <v>887</v>
      </c>
      <c r="C514" s="1">
        <v>4.0465324194303722</v>
      </c>
      <c r="D514" s="1">
        <v>0.68188775510204069</v>
      </c>
      <c r="G514" s="1">
        <v>456</v>
      </c>
      <c r="H514" s="1" t="s">
        <v>888</v>
      </c>
      <c r="I514" s="1">
        <v>6.7486564438818917</v>
      </c>
      <c r="J514" s="1">
        <v>0.7846445686900958</v>
      </c>
      <c r="M514" s="1"/>
    </row>
    <row r="515" spans="1:13" x14ac:dyDescent="0.25">
      <c r="A515" s="1">
        <v>115</v>
      </c>
      <c r="B515" s="1" t="s">
        <v>887</v>
      </c>
      <c r="C515" s="1">
        <v>4.0653071650559838</v>
      </c>
      <c r="D515" s="1">
        <v>0.3635580443678656</v>
      </c>
      <c r="G515" s="1">
        <v>458</v>
      </c>
      <c r="H515" s="1" t="s">
        <v>888</v>
      </c>
      <c r="I515" s="1">
        <v>72.967816902869714</v>
      </c>
      <c r="J515" s="1">
        <v>10.146110242376858</v>
      </c>
      <c r="M515" s="1"/>
    </row>
    <row r="516" spans="1:13" x14ac:dyDescent="0.25">
      <c r="A516" s="1">
        <v>213</v>
      </c>
      <c r="B516" s="1" t="s">
        <v>887</v>
      </c>
      <c r="C516" s="1">
        <v>4.0720762910298447</v>
      </c>
      <c r="D516" s="1">
        <v>0.72235331632653055</v>
      </c>
      <c r="G516" s="1">
        <v>458</v>
      </c>
      <c r="H516" s="1" t="s">
        <v>888</v>
      </c>
      <c r="I516" s="1">
        <v>75.976552611375098</v>
      </c>
      <c r="J516" s="1">
        <v>10.363076622361222</v>
      </c>
      <c r="M516" s="1"/>
    </row>
    <row r="517" spans="1:13" x14ac:dyDescent="0.25">
      <c r="A517" s="1">
        <v>475</v>
      </c>
      <c r="B517" s="1" t="s">
        <v>887</v>
      </c>
      <c r="C517" s="1">
        <v>4.0739941485277935</v>
      </c>
      <c r="D517" s="1">
        <v>0.40475957779515254</v>
      </c>
      <c r="G517" s="1">
        <v>458</v>
      </c>
      <c r="H517" s="1" t="s">
        <v>888</v>
      </c>
      <c r="I517" s="1">
        <v>72.552818874110358</v>
      </c>
      <c r="J517" s="1">
        <v>10.020035183737296</v>
      </c>
      <c r="M517" s="1"/>
    </row>
    <row r="518" spans="1:13" x14ac:dyDescent="0.25">
      <c r="A518" s="1">
        <v>515</v>
      </c>
      <c r="B518" s="1" t="s">
        <v>887</v>
      </c>
      <c r="C518" s="1">
        <v>4.0739941485277935</v>
      </c>
      <c r="D518" s="1">
        <v>0.69311962470680233</v>
      </c>
      <c r="G518" s="1">
        <v>460</v>
      </c>
      <c r="H518" s="1" t="s">
        <v>888</v>
      </c>
      <c r="I518" s="1">
        <v>60.206627518519298</v>
      </c>
      <c r="J518" s="1">
        <v>9.1345777951524649</v>
      </c>
      <c r="M518" s="1"/>
    </row>
    <row r="519" spans="1:13" x14ac:dyDescent="0.25">
      <c r="A519" s="1">
        <v>211</v>
      </c>
      <c r="B519" s="1" t="s">
        <v>887</v>
      </c>
      <c r="C519" s="1">
        <v>4.0763336029630901</v>
      </c>
      <c r="D519" s="1">
        <v>0.60832270408163258</v>
      </c>
      <c r="G519" s="1">
        <v>460</v>
      </c>
      <c r="H519" s="1" t="s">
        <v>888</v>
      </c>
      <c r="I519" s="1">
        <v>59.646380179694148</v>
      </c>
      <c r="J519" s="1">
        <v>8.9571931196247085</v>
      </c>
      <c r="M519" s="1"/>
    </row>
    <row r="520" spans="1:13" x14ac:dyDescent="0.25">
      <c r="A520" s="1">
        <v>211</v>
      </c>
      <c r="B520" s="1" t="s">
        <v>887</v>
      </c>
      <c r="C520" s="1">
        <v>4.0805909148963346</v>
      </c>
      <c r="D520" s="1">
        <v>0.63501275510204069</v>
      </c>
      <c r="G520" s="1">
        <v>460</v>
      </c>
      <c r="H520" s="1" t="s">
        <v>888</v>
      </c>
      <c r="I520" s="1">
        <v>61.285622393293636</v>
      </c>
      <c r="J520" s="1">
        <v>9.152169663799846</v>
      </c>
      <c r="M520" s="1"/>
    </row>
    <row r="521" spans="1:13" x14ac:dyDescent="0.25">
      <c r="A521" s="1">
        <v>503</v>
      </c>
      <c r="B521" s="1" t="s">
        <v>887</v>
      </c>
      <c r="C521" s="1">
        <v>4.0905940696781684</v>
      </c>
      <c r="D521" s="1">
        <v>0.32515637216575455</v>
      </c>
      <c r="G521" s="1">
        <v>462</v>
      </c>
      <c r="H521" s="1" t="s">
        <v>888</v>
      </c>
      <c r="I521" s="1">
        <v>70.74757744900711</v>
      </c>
      <c r="J521" s="1">
        <v>10.480355746677093</v>
      </c>
      <c r="M521" s="1"/>
    </row>
    <row r="522" spans="1:13" x14ac:dyDescent="0.25">
      <c r="A522" s="1">
        <v>515</v>
      </c>
      <c r="B522" s="1" t="s">
        <v>887</v>
      </c>
      <c r="C522" s="1">
        <v>4.0905940696781684</v>
      </c>
      <c r="D522" s="1">
        <v>0.70865910867865523</v>
      </c>
      <c r="G522" s="1">
        <v>462</v>
      </c>
      <c r="H522" s="1" t="s">
        <v>888</v>
      </c>
      <c r="I522" s="1">
        <v>68.610337600896401</v>
      </c>
      <c r="J522" s="1">
        <v>10.440774042220486</v>
      </c>
      <c r="M522" s="1"/>
    </row>
    <row r="523" spans="1:13" x14ac:dyDescent="0.25">
      <c r="A523" s="1">
        <v>283</v>
      </c>
      <c r="B523" s="1" t="s">
        <v>887</v>
      </c>
      <c r="C523" s="1">
        <v>4.0922706944561638</v>
      </c>
      <c r="D523" s="1">
        <v>6.3820154775547144E-2</v>
      </c>
      <c r="G523" s="1">
        <v>462</v>
      </c>
      <c r="H523" s="1" t="s">
        <v>888</v>
      </c>
      <c r="I523" s="1">
        <v>69.48183346129106</v>
      </c>
      <c r="J523" s="1">
        <v>10.19155590304926</v>
      </c>
      <c r="M523" s="1"/>
    </row>
    <row r="524" spans="1:13" x14ac:dyDescent="0.25">
      <c r="A524" s="1">
        <v>215</v>
      </c>
      <c r="B524" s="1" t="s">
        <v>887</v>
      </c>
      <c r="C524" s="1">
        <v>4.0933628506960709</v>
      </c>
      <c r="D524" s="1">
        <v>0.67662627551020404</v>
      </c>
      <c r="G524" s="1">
        <v>464</v>
      </c>
      <c r="H524" s="1" t="s">
        <v>888</v>
      </c>
      <c r="I524" s="1">
        <v>6.7652563650322657</v>
      </c>
      <c r="J524" s="1">
        <v>0.52892885066458173</v>
      </c>
      <c r="M524" s="1"/>
    </row>
    <row r="525" spans="1:13" x14ac:dyDescent="0.25">
      <c r="A525" s="1">
        <v>611</v>
      </c>
      <c r="B525" s="1" t="s">
        <v>887</v>
      </c>
      <c r="C525" s="1">
        <v>4.0950893132438493</v>
      </c>
      <c r="D525" s="1">
        <v>0.26153885384968467</v>
      </c>
      <c r="G525" s="1">
        <v>464</v>
      </c>
      <c r="H525" s="1" t="s">
        <v>888</v>
      </c>
      <c r="I525" s="1">
        <v>6.7258315523001269</v>
      </c>
      <c r="J525" s="1">
        <v>0.53464620797498053</v>
      </c>
      <c r="M525" s="1"/>
    </row>
    <row r="526" spans="1:13" x14ac:dyDescent="0.25">
      <c r="A526" s="1">
        <v>817</v>
      </c>
      <c r="B526" s="1" t="s">
        <v>887</v>
      </c>
      <c r="C526" s="1">
        <v>4.0956721230158735</v>
      </c>
      <c r="D526" s="1">
        <v>1.0476583567222497</v>
      </c>
      <c r="G526" s="1">
        <v>464</v>
      </c>
      <c r="H526" s="1" t="s">
        <v>888</v>
      </c>
      <c r="I526" s="1">
        <v>6.5432324196460065</v>
      </c>
      <c r="J526" s="1">
        <v>0.51910672400312752</v>
      </c>
      <c r="M526" s="1"/>
    </row>
    <row r="527" spans="1:13" x14ac:dyDescent="0.25">
      <c r="A527" s="1">
        <v>285</v>
      </c>
      <c r="B527" s="1" t="s">
        <v>887</v>
      </c>
      <c r="C527" s="1">
        <v>4.1028183275672934</v>
      </c>
      <c r="D527" s="1">
        <v>0.1220024616951742</v>
      </c>
      <c r="G527" s="1">
        <v>466</v>
      </c>
      <c r="H527" s="1" t="s">
        <v>888</v>
      </c>
      <c r="I527" s="1">
        <v>6.8669308820783099</v>
      </c>
      <c r="J527" s="1">
        <v>0.64562157935887421</v>
      </c>
      <c r="M527" s="1"/>
    </row>
    <row r="528" spans="1:13" x14ac:dyDescent="0.25">
      <c r="A528" s="1">
        <v>287</v>
      </c>
      <c r="B528" s="1" t="s">
        <v>887</v>
      </c>
      <c r="C528" s="1">
        <v>4.1028183275672934</v>
      </c>
      <c r="D528" s="1">
        <v>0.10166518116095806</v>
      </c>
      <c r="G528" s="1">
        <v>466</v>
      </c>
      <c r="H528" s="1" t="s">
        <v>888</v>
      </c>
      <c r="I528" s="1">
        <v>6.8171311186271861</v>
      </c>
      <c r="J528" s="1">
        <v>0.6542709147771697</v>
      </c>
      <c r="M528" s="1"/>
    </row>
    <row r="529" spans="1:13" x14ac:dyDescent="0.25">
      <c r="A529" s="1">
        <v>833</v>
      </c>
      <c r="B529" s="1" t="s">
        <v>887</v>
      </c>
      <c r="C529" s="1">
        <v>4.108072916666667</v>
      </c>
      <c r="D529" s="1">
        <v>1.1051693404634582</v>
      </c>
      <c r="G529" s="1">
        <v>466</v>
      </c>
      <c r="H529" s="1" t="s">
        <v>888</v>
      </c>
      <c r="I529" s="1">
        <v>7.0308551034382587</v>
      </c>
      <c r="J529" s="1">
        <v>0.62392494136043786</v>
      </c>
      <c r="M529" s="1"/>
    </row>
    <row r="530" spans="1:13" x14ac:dyDescent="0.25">
      <c r="A530" s="1">
        <v>817</v>
      </c>
      <c r="B530" s="1" t="s">
        <v>887</v>
      </c>
      <c r="C530" s="1">
        <v>4.1142733134920633</v>
      </c>
      <c r="D530" s="1">
        <v>1.0309192302753474</v>
      </c>
      <c r="G530" s="1">
        <v>468</v>
      </c>
      <c r="H530" s="1" t="s">
        <v>888</v>
      </c>
      <c r="I530" s="1">
        <v>7.0059552217126972</v>
      </c>
      <c r="J530" s="1">
        <v>0.54182955433932767</v>
      </c>
      <c r="M530" s="1"/>
    </row>
    <row r="531" spans="1:13" x14ac:dyDescent="0.25">
      <c r="A531" s="1">
        <v>503</v>
      </c>
      <c r="B531" s="1" t="s">
        <v>887</v>
      </c>
      <c r="C531" s="1">
        <v>4.1154939514037308</v>
      </c>
      <c r="D531" s="1">
        <v>0.30082095387021113</v>
      </c>
      <c r="G531" s="1">
        <v>468</v>
      </c>
      <c r="H531" s="1" t="s">
        <v>888</v>
      </c>
      <c r="I531" s="1">
        <v>7.1947793247982066</v>
      </c>
      <c r="J531" s="1">
        <v>0.51910672400312752</v>
      </c>
      <c r="M531" s="1"/>
    </row>
    <row r="532" spans="1:13" x14ac:dyDescent="0.25">
      <c r="A532" s="1">
        <v>833</v>
      </c>
      <c r="B532" s="1" t="s">
        <v>887</v>
      </c>
      <c r="C532" s="1">
        <v>4.1204737103174605</v>
      </c>
      <c r="D532" s="1">
        <v>1.1158645276292336</v>
      </c>
      <c r="G532" s="1">
        <v>468</v>
      </c>
      <c r="H532" s="1" t="s">
        <v>888</v>
      </c>
      <c r="I532" s="1">
        <v>7.2508040586807221</v>
      </c>
      <c r="J532" s="1">
        <v>0.53435301016419079</v>
      </c>
      <c r="M532" s="1"/>
    </row>
    <row r="533" spans="1:13" x14ac:dyDescent="0.25">
      <c r="A533" s="1">
        <v>515</v>
      </c>
      <c r="B533" s="1" t="s">
        <v>887</v>
      </c>
      <c r="C533" s="1">
        <v>4.1320938725541048</v>
      </c>
      <c r="D533" s="1">
        <v>0.70147576231430819</v>
      </c>
      <c r="G533" s="1">
        <v>470</v>
      </c>
      <c r="H533" s="1" t="s">
        <v>888</v>
      </c>
      <c r="I533" s="1">
        <v>7.495652895648746</v>
      </c>
      <c r="J533" s="1">
        <v>0.68168491008600474</v>
      </c>
      <c r="M533" s="1"/>
    </row>
    <row r="534" spans="1:13" x14ac:dyDescent="0.25">
      <c r="A534" s="1">
        <v>211</v>
      </c>
      <c r="B534" s="1" t="s">
        <v>887</v>
      </c>
      <c r="C534" s="1">
        <v>4.1359359700285241</v>
      </c>
      <c r="D534" s="1">
        <v>0.59636479591836722</v>
      </c>
      <c r="G534" s="1">
        <v>470</v>
      </c>
      <c r="H534" s="1" t="s">
        <v>888</v>
      </c>
      <c r="I534" s="1">
        <v>7.3524785757267663</v>
      </c>
      <c r="J534" s="1">
        <v>0.68139171227521511</v>
      </c>
      <c r="M534" s="1"/>
    </row>
    <row r="535" spans="1:13" x14ac:dyDescent="0.25">
      <c r="A535" s="1">
        <v>287</v>
      </c>
      <c r="B535" s="1" t="s">
        <v>887</v>
      </c>
      <c r="C535" s="1">
        <v>4.1365707535229097</v>
      </c>
      <c r="D535" s="1">
        <v>0.12801522289659464</v>
      </c>
      <c r="G535" s="1">
        <v>470</v>
      </c>
      <c r="H535" s="1" t="s">
        <v>888</v>
      </c>
      <c r="I535" s="1">
        <v>7.522627767518105</v>
      </c>
      <c r="J535" s="1">
        <v>0.68637607505863962</v>
      </c>
      <c r="M535" s="1"/>
    </row>
    <row r="536" spans="1:13" x14ac:dyDescent="0.25">
      <c r="A536" s="1">
        <v>215</v>
      </c>
      <c r="B536" s="1" t="s">
        <v>887</v>
      </c>
      <c r="C536" s="1">
        <v>4.1380646259951472</v>
      </c>
      <c r="D536" s="1">
        <v>0.67758290816326516</v>
      </c>
      <c r="G536" s="1">
        <v>472</v>
      </c>
      <c r="H536" s="1" t="s">
        <v>888</v>
      </c>
      <c r="I536" s="1">
        <v>8.3899736476251743</v>
      </c>
      <c r="J536" s="1">
        <v>0.80218921032056301</v>
      </c>
      <c r="M536" s="1"/>
    </row>
    <row r="537" spans="1:13" x14ac:dyDescent="0.25">
      <c r="A537" s="1">
        <v>285</v>
      </c>
      <c r="B537" s="1" t="s">
        <v>887</v>
      </c>
      <c r="C537" s="1">
        <v>4.1428993333895869</v>
      </c>
      <c r="D537" s="1">
        <v>0.10007356790175852</v>
      </c>
      <c r="G537" s="1">
        <v>472</v>
      </c>
      <c r="H537" s="1" t="s">
        <v>888</v>
      </c>
      <c r="I537" s="1">
        <v>8.690847218475712</v>
      </c>
      <c r="J537" s="1">
        <v>0.86068217357310406</v>
      </c>
      <c r="M537" s="1"/>
    </row>
    <row r="538" spans="1:13" x14ac:dyDescent="0.25">
      <c r="A538" s="1">
        <v>215</v>
      </c>
      <c r="B538" s="1" t="s">
        <v>887</v>
      </c>
      <c r="C538" s="1">
        <v>4.1465792498616372</v>
      </c>
      <c r="D538" s="1">
        <v>0.65988520408163243</v>
      </c>
      <c r="G538" s="1">
        <v>472</v>
      </c>
      <c r="H538" s="1" t="s">
        <v>888</v>
      </c>
      <c r="I538" s="1">
        <v>8.5435229182661381</v>
      </c>
      <c r="J538" s="1">
        <v>0.80629397967161864</v>
      </c>
      <c r="M538" s="1"/>
    </row>
    <row r="539" spans="1:13" x14ac:dyDescent="0.25">
      <c r="A539" s="1">
        <v>817</v>
      </c>
      <c r="B539" s="1" t="s">
        <v>887</v>
      </c>
      <c r="C539" s="1">
        <v>4.1618096891534391</v>
      </c>
      <c r="D539" s="1">
        <v>1.0428429915799902</v>
      </c>
      <c r="G539" s="1">
        <v>474</v>
      </c>
      <c r="H539" s="1" t="s">
        <v>888</v>
      </c>
      <c r="I539" s="1">
        <v>8.6306725043056041</v>
      </c>
      <c r="J539" s="1">
        <v>0.97063135261923406</v>
      </c>
      <c r="M539" s="1"/>
    </row>
    <row r="540" spans="1:13" x14ac:dyDescent="0.25">
      <c r="A540" s="1">
        <v>833</v>
      </c>
      <c r="B540" s="1" t="s">
        <v>887</v>
      </c>
      <c r="C540" s="1">
        <v>4.1618096891534391</v>
      </c>
      <c r="D540" s="1">
        <v>1.1024955436720143</v>
      </c>
      <c r="G540" s="1">
        <v>474</v>
      </c>
      <c r="H540" s="1" t="s">
        <v>888</v>
      </c>
      <c r="I540" s="1">
        <v>8.8111966468159277</v>
      </c>
      <c r="J540" s="1">
        <v>0.88926896012509793</v>
      </c>
      <c r="M540" s="1"/>
    </row>
    <row r="541" spans="1:13" x14ac:dyDescent="0.25">
      <c r="A541" s="1">
        <v>1043</v>
      </c>
      <c r="B541" s="1" t="s">
        <v>887</v>
      </c>
      <c r="C541" s="1">
        <v>4.1659888004715588</v>
      </c>
      <c r="D541" s="1">
        <v>0.42687255005826885</v>
      </c>
      <c r="G541" s="1">
        <v>474</v>
      </c>
      <c r="H541" s="1" t="s">
        <v>888</v>
      </c>
      <c r="I541" s="1">
        <v>8.8734463511298323</v>
      </c>
      <c r="J541" s="1">
        <v>0.97854769351055526</v>
      </c>
      <c r="M541" s="1"/>
    </row>
    <row r="542" spans="1:13" x14ac:dyDescent="0.25">
      <c r="A542" s="1">
        <v>501</v>
      </c>
      <c r="B542" s="1" t="s">
        <v>887</v>
      </c>
      <c r="C542" s="1">
        <v>4.1694436951424478</v>
      </c>
      <c r="D542" s="1">
        <v>0.43246677091477725</v>
      </c>
      <c r="G542" s="1">
        <v>476</v>
      </c>
      <c r="H542" s="1" t="s">
        <v>888</v>
      </c>
      <c r="I542" s="1">
        <v>18.01377793455481</v>
      </c>
      <c r="J542" s="1">
        <v>1.7753127443315093</v>
      </c>
      <c r="M542" s="1"/>
    </row>
    <row r="543" spans="1:13" x14ac:dyDescent="0.25">
      <c r="A543" s="1">
        <v>287</v>
      </c>
      <c r="B543" s="1" t="s">
        <v>887</v>
      </c>
      <c r="C543" s="1">
        <v>4.1787612859674281</v>
      </c>
      <c r="D543" s="1">
        <v>0.12430145862512906</v>
      </c>
      <c r="G543" s="1">
        <v>476</v>
      </c>
      <c r="H543" s="1" t="s">
        <v>888</v>
      </c>
      <c r="I543" s="1">
        <v>17.99925300354823</v>
      </c>
      <c r="J543" s="1">
        <v>1.7591868647380768</v>
      </c>
      <c r="M543" s="1"/>
    </row>
    <row r="544" spans="1:13" x14ac:dyDescent="0.25">
      <c r="A544" s="1">
        <v>1043</v>
      </c>
      <c r="B544" s="1" t="s">
        <v>887</v>
      </c>
      <c r="C544" s="1">
        <v>4.1836722664308867</v>
      </c>
      <c r="D544" s="1">
        <v>0.43172829042624566</v>
      </c>
      <c r="G544" s="1">
        <v>476</v>
      </c>
      <c r="H544" s="1" t="s">
        <v>888</v>
      </c>
      <c r="I544" s="1">
        <v>17.422405743572718</v>
      </c>
      <c r="J544" s="1">
        <v>1.7210711493354185</v>
      </c>
      <c r="M544" s="1"/>
    </row>
    <row r="545" spans="1:13" x14ac:dyDescent="0.25">
      <c r="A545" s="1">
        <v>1043</v>
      </c>
      <c r="B545" s="1" t="s">
        <v>887</v>
      </c>
      <c r="C545" s="1">
        <v>4.2072502210433242</v>
      </c>
      <c r="D545" s="1">
        <v>0.42179609421902037</v>
      </c>
      <c r="G545" s="1">
        <v>478</v>
      </c>
      <c r="H545" s="1" t="s">
        <v>888</v>
      </c>
      <c r="I545" s="1">
        <v>14.973917373892473</v>
      </c>
      <c r="J545" s="1">
        <v>1.7723807662236126</v>
      </c>
      <c r="M545" s="1"/>
    </row>
    <row r="546" spans="1:13" x14ac:dyDescent="0.25">
      <c r="A546" s="1">
        <v>857</v>
      </c>
      <c r="B546" s="1" t="s">
        <v>887</v>
      </c>
      <c r="C546" s="1">
        <v>4.2176132605820111</v>
      </c>
      <c r="D546" s="1">
        <v>0.834313725490196</v>
      </c>
      <c r="G546" s="1">
        <v>478</v>
      </c>
      <c r="H546" s="1" t="s">
        <v>888</v>
      </c>
      <c r="I546" s="1">
        <v>15.115016703670657</v>
      </c>
      <c r="J546" s="1">
        <v>1.833952306489445</v>
      </c>
      <c r="M546" s="1"/>
    </row>
    <row r="547" spans="1:13" x14ac:dyDescent="0.25">
      <c r="A547" s="1">
        <v>501</v>
      </c>
      <c r="B547" s="1" t="s">
        <v>887</v>
      </c>
      <c r="C547" s="1">
        <v>4.2275434191687591</v>
      </c>
      <c r="D547" s="1">
        <v>0.46750390930414393</v>
      </c>
      <c r="G547" s="1">
        <v>478</v>
      </c>
      <c r="H547" s="1" t="s">
        <v>888</v>
      </c>
      <c r="I547" s="1">
        <v>14.839043014545679</v>
      </c>
      <c r="J547" s="1">
        <v>1.7782447224394062</v>
      </c>
      <c r="M547" s="1"/>
    </row>
    <row r="548" spans="1:13" x14ac:dyDescent="0.25">
      <c r="A548" s="1">
        <v>499</v>
      </c>
      <c r="B548" s="1" t="s">
        <v>887</v>
      </c>
      <c r="C548" s="1">
        <v>4.2316933994563524</v>
      </c>
      <c r="D548" s="1">
        <v>0.35315676309616895</v>
      </c>
      <c r="G548" s="1">
        <v>480</v>
      </c>
      <c r="H548" s="1" t="s">
        <v>888</v>
      </c>
      <c r="I548" s="1">
        <v>13.019276658435873</v>
      </c>
      <c r="J548" s="1">
        <v>1.7474589523064896</v>
      </c>
      <c r="M548" s="1"/>
    </row>
    <row r="549" spans="1:13" x14ac:dyDescent="0.25">
      <c r="A549" s="1">
        <v>555</v>
      </c>
      <c r="B549" s="1" t="s">
        <v>887</v>
      </c>
      <c r="C549" s="1">
        <v>4.25</v>
      </c>
      <c r="D549" s="3">
        <v>0.26605171</v>
      </c>
      <c r="G549" s="1">
        <v>480</v>
      </c>
      <c r="H549" s="1" t="s">
        <v>888</v>
      </c>
      <c r="I549" s="1">
        <v>13.459174568920798</v>
      </c>
      <c r="J549" s="1">
        <v>1.7973025801407352</v>
      </c>
      <c r="M549" s="1"/>
    </row>
    <row r="550" spans="1:13" x14ac:dyDescent="0.25">
      <c r="A550" s="1">
        <v>857</v>
      </c>
      <c r="B550" s="1" t="s">
        <v>887</v>
      </c>
      <c r="C550" s="1">
        <v>4.2527488425925926</v>
      </c>
      <c r="D550" s="1">
        <v>0.80365418894830642</v>
      </c>
      <c r="G550" s="1">
        <v>480</v>
      </c>
      <c r="H550" s="1" t="s">
        <v>888</v>
      </c>
      <c r="I550" s="1">
        <v>13.34090013072438</v>
      </c>
      <c r="J550" s="1">
        <v>1.7064112587959344</v>
      </c>
      <c r="M550" s="1"/>
    </row>
    <row r="551" spans="1:13" x14ac:dyDescent="0.25">
      <c r="A551" s="1">
        <v>857</v>
      </c>
      <c r="B551" s="1" t="s">
        <v>887</v>
      </c>
      <c r="C551" s="1">
        <v>4.2692832341269842</v>
      </c>
      <c r="D551" s="1">
        <v>0.83992869875222809</v>
      </c>
      <c r="G551" s="1">
        <v>482</v>
      </c>
      <c r="H551" s="1" t="s">
        <v>888</v>
      </c>
      <c r="I551" s="1">
        <v>36.178241653352146</v>
      </c>
      <c r="J551" s="1">
        <v>2.0905003909304147</v>
      </c>
      <c r="M551" s="1"/>
    </row>
    <row r="552" spans="1:13" x14ac:dyDescent="0.25">
      <c r="A552" s="1">
        <v>1099</v>
      </c>
      <c r="B552" s="1" t="s">
        <v>887</v>
      </c>
      <c r="C552" s="1">
        <v>4.2841037435570986</v>
      </c>
      <c r="D552" s="1">
        <v>3.2057564515471477</v>
      </c>
      <c r="G552" s="1">
        <v>482</v>
      </c>
      <c r="H552" s="1" t="s">
        <v>888</v>
      </c>
      <c r="I552" s="1">
        <v>35.306745792957479</v>
      </c>
      <c r="J552" s="1">
        <v>2.1183541829554344</v>
      </c>
      <c r="M552" s="1"/>
    </row>
    <row r="553" spans="1:13" x14ac:dyDescent="0.25">
      <c r="A553" s="1">
        <v>355</v>
      </c>
      <c r="B553" s="1" t="s">
        <v>887</v>
      </c>
      <c r="C553" s="1">
        <v>4.3011138300565355</v>
      </c>
      <c r="D553" s="1">
        <v>2.892436146455887E-2</v>
      </c>
      <c r="G553" s="1">
        <v>482</v>
      </c>
      <c r="H553" s="1" t="s">
        <v>888</v>
      </c>
      <c r="I553" s="1">
        <v>36.198991554790112</v>
      </c>
      <c r="J553" s="1">
        <v>2.1550039093041442</v>
      </c>
      <c r="M553" s="1"/>
    </row>
    <row r="554" spans="1:13" x14ac:dyDescent="0.25">
      <c r="A554" s="1">
        <v>1099</v>
      </c>
      <c r="B554" s="1" t="s">
        <v>887</v>
      </c>
      <c r="C554" s="1">
        <v>4.3087459186397528</v>
      </c>
      <c r="D554" s="1">
        <v>3.2286884911737124</v>
      </c>
      <c r="G554" s="1">
        <v>484</v>
      </c>
      <c r="H554" s="1" t="s">
        <v>888</v>
      </c>
      <c r="I554" s="1">
        <v>29.164774967318902</v>
      </c>
      <c r="J554" s="1">
        <v>2.3968921032056296</v>
      </c>
      <c r="M554" s="1"/>
    </row>
    <row r="555" spans="1:13" x14ac:dyDescent="0.25">
      <c r="A555" s="1">
        <v>1039</v>
      </c>
      <c r="B555" s="1" t="s">
        <v>887</v>
      </c>
      <c r="C555" s="1">
        <v>4.3153158463503285</v>
      </c>
      <c r="D555" s="1">
        <v>0.38736448070063911</v>
      </c>
      <c r="G555" s="1">
        <v>484</v>
      </c>
      <c r="H555" s="1" t="s">
        <v>888</v>
      </c>
      <c r="I555" s="1">
        <v>30.160770236341378</v>
      </c>
      <c r="J555" s="1">
        <v>2.4320758405003913</v>
      </c>
      <c r="M555" s="1"/>
    </row>
    <row r="556" spans="1:13" x14ac:dyDescent="0.25">
      <c r="A556" s="1">
        <v>501</v>
      </c>
      <c r="B556" s="1" t="s">
        <v>887</v>
      </c>
      <c r="C556" s="1">
        <v>4.3312929263585991</v>
      </c>
      <c r="D556" s="1">
        <v>0.44829945269741994</v>
      </c>
      <c r="G556" s="1">
        <v>484</v>
      </c>
      <c r="H556" s="1" t="s">
        <v>888</v>
      </c>
      <c r="I556" s="1">
        <v>29.642022700392175</v>
      </c>
      <c r="J556" s="1">
        <v>2.3836982017200943</v>
      </c>
      <c r="M556" s="1"/>
    </row>
    <row r="557" spans="1:13" x14ac:dyDescent="0.25">
      <c r="A557" s="1">
        <v>499</v>
      </c>
      <c r="B557" s="1" t="s">
        <v>887</v>
      </c>
      <c r="C557" s="1">
        <v>4.3354429066461933</v>
      </c>
      <c r="D557" s="1">
        <v>0.34699960906958566</v>
      </c>
      <c r="G557" s="1">
        <v>486</v>
      </c>
      <c r="H557" s="1" t="s">
        <v>888</v>
      </c>
      <c r="I557" s="1">
        <v>28.002780486792687</v>
      </c>
      <c r="J557" s="1">
        <v>2.5097732603596561</v>
      </c>
      <c r="M557" s="1"/>
    </row>
    <row r="558" spans="1:13" x14ac:dyDescent="0.25">
      <c r="A558" s="1">
        <v>1039</v>
      </c>
      <c r="B558" s="1" t="s">
        <v>887</v>
      </c>
      <c r="C558" s="1">
        <v>4.3369289714117292</v>
      </c>
      <c r="D558" s="1">
        <v>0.36661722640110178</v>
      </c>
      <c r="G558" s="1">
        <v>486</v>
      </c>
      <c r="H558" s="1" t="s">
        <v>888</v>
      </c>
      <c r="I558" s="1">
        <v>28.023530388230654</v>
      </c>
      <c r="J558" s="1">
        <v>2.4482017200938238</v>
      </c>
      <c r="M558" s="1"/>
    </row>
    <row r="559" spans="1:13" x14ac:dyDescent="0.25">
      <c r="A559" s="1">
        <v>555</v>
      </c>
      <c r="B559" s="1" t="s">
        <v>887</v>
      </c>
      <c r="C559" s="1">
        <v>4.3479999999999999</v>
      </c>
      <c r="D559" s="3">
        <v>0.2989541</v>
      </c>
      <c r="G559" s="1">
        <v>486</v>
      </c>
      <c r="H559" s="1" t="s">
        <v>888</v>
      </c>
      <c r="I559" s="1">
        <v>28.168779698296429</v>
      </c>
      <c r="J559" s="1">
        <v>2.4701915559030496</v>
      </c>
      <c r="M559" s="1"/>
    </row>
    <row r="560" spans="1:13" x14ac:dyDescent="0.25">
      <c r="A560" s="1">
        <v>355</v>
      </c>
      <c r="B560" s="1" t="s">
        <v>887</v>
      </c>
      <c r="C560" s="1">
        <v>4.3496329423677329</v>
      </c>
      <c r="D560" s="1">
        <v>2.4612775497582534E-2</v>
      </c>
      <c r="G560" s="1">
        <v>488</v>
      </c>
      <c r="H560" s="1" t="s">
        <v>888</v>
      </c>
      <c r="I560" s="1">
        <v>22.006058971219886</v>
      </c>
      <c r="J560" s="1">
        <v>2.6666340891321347</v>
      </c>
      <c r="M560" s="1"/>
    </row>
    <row r="561" spans="1:13" x14ac:dyDescent="0.25">
      <c r="A561" s="1">
        <v>877</v>
      </c>
      <c r="B561" s="1" t="s">
        <v>887</v>
      </c>
      <c r="C561" s="1">
        <v>4.3498883928571423</v>
      </c>
      <c r="D561" s="1">
        <v>3.4705882352941178</v>
      </c>
      <c r="G561" s="1">
        <v>488</v>
      </c>
      <c r="H561" s="1" t="s">
        <v>888</v>
      </c>
      <c r="I561" s="1">
        <v>21.528811238146616</v>
      </c>
      <c r="J561" s="1">
        <v>2.6123924941360439</v>
      </c>
      <c r="M561" s="1"/>
    </row>
    <row r="562" spans="1:13" x14ac:dyDescent="0.25">
      <c r="A562" s="1">
        <v>555</v>
      </c>
      <c r="B562" s="1" t="s">
        <v>887</v>
      </c>
      <c r="C562" s="1">
        <v>4.3499999999999996</v>
      </c>
      <c r="D562" s="3">
        <v>0.28184922000000001</v>
      </c>
      <c r="G562" s="1">
        <v>488</v>
      </c>
      <c r="H562" s="1" t="s">
        <v>888</v>
      </c>
      <c r="I562" s="1">
        <v>21.159462992550782</v>
      </c>
      <c r="J562" s="1">
        <v>2.7106137607505869</v>
      </c>
      <c r="M562" s="1"/>
    </row>
    <row r="563" spans="1:13" x14ac:dyDescent="0.25">
      <c r="A563" s="1">
        <v>417</v>
      </c>
      <c r="B563" s="1" t="s">
        <v>887</v>
      </c>
      <c r="C563" s="1">
        <v>4.3561928080841614</v>
      </c>
      <c r="D563" s="1">
        <v>0.26570214928841124</v>
      </c>
      <c r="G563" s="1">
        <v>490</v>
      </c>
      <c r="H563" s="1" t="s">
        <v>888</v>
      </c>
      <c r="I563" s="1">
        <v>23.935799804950925</v>
      </c>
      <c r="J563" s="1">
        <v>2.8000390930414389</v>
      </c>
      <c r="M563" s="1"/>
    </row>
    <row r="564" spans="1:13" x14ac:dyDescent="0.25">
      <c r="A564" s="1">
        <v>689</v>
      </c>
      <c r="B564" s="1" t="s">
        <v>887</v>
      </c>
      <c r="C564" s="1">
        <v>4.3592755146195206</v>
      </c>
      <c r="D564" s="1">
        <v>0.4819865474983876</v>
      </c>
      <c r="G564" s="1">
        <v>490</v>
      </c>
      <c r="H564" s="1" t="s">
        <v>888</v>
      </c>
      <c r="I564" s="1">
        <v>24.413047538024191</v>
      </c>
      <c r="J564" s="1">
        <v>2.9349100860046913</v>
      </c>
      <c r="M564" s="1"/>
    </row>
    <row r="565" spans="1:13" x14ac:dyDescent="0.25">
      <c r="A565" s="1">
        <v>803</v>
      </c>
      <c r="B565" s="1" t="s">
        <v>887</v>
      </c>
      <c r="C565" s="1">
        <v>4.3643559854497349</v>
      </c>
      <c r="D565" s="1">
        <v>0.24551024526259793</v>
      </c>
      <c r="G565" s="1">
        <v>490</v>
      </c>
      <c r="H565" s="1" t="s">
        <v>888</v>
      </c>
      <c r="I565" s="1">
        <v>24.994044778287304</v>
      </c>
      <c r="J565" s="1">
        <v>2.7897771696638003</v>
      </c>
      <c r="M565" s="1"/>
    </row>
    <row r="566" spans="1:13" x14ac:dyDescent="0.25">
      <c r="A566" s="1">
        <v>499</v>
      </c>
      <c r="B566" s="1" t="s">
        <v>887</v>
      </c>
      <c r="C566" s="1">
        <v>4.3665677588031446</v>
      </c>
      <c r="D566" s="1">
        <v>0.28205629397967164</v>
      </c>
      <c r="G566" s="1">
        <v>492</v>
      </c>
      <c r="H566" s="1" t="s">
        <v>888</v>
      </c>
      <c r="I566" s="1">
        <v>23.915049903512958</v>
      </c>
      <c r="J566" s="1">
        <v>3.028733385457389</v>
      </c>
      <c r="M566" s="1"/>
    </row>
    <row r="567" spans="1:13" x14ac:dyDescent="0.25">
      <c r="A567" s="1">
        <v>205</v>
      </c>
      <c r="B567" s="1" t="s">
        <v>887</v>
      </c>
      <c r="C567" s="1">
        <v>4.3679594703903959</v>
      </c>
      <c r="D567" s="1">
        <v>1.2311862244897958</v>
      </c>
      <c r="G567" s="1">
        <v>492</v>
      </c>
      <c r="H567" s="1" t="s">
        <v>888</v>
      </c>
      <c r="I567" s="1">
        <v>23.769800593447179</v>
      </c>
      <c r="J567" s="1">
        <v>3.118158717748241</v>
      </c>
      <c r="M567" s="1"/>
    </row>
    <row r="568" spans="1:13" x14ac:dyDescent="0.25">
      <c r="A568" s="1">
        <v>417</v>
      </c>
      <c r="B568" s="1" t="s">
        <v>887</v>
      </c>
      <c r="C568" s="1">
        <v>4.3686427489469422</v>
      </c>
      <c r="D568" s="1">
        <v>0.23933524542550097</v>
      </c>
      <c r="G568" s="1">
        <v>492</v>
      </c>
      <c r="H568" s="1" t="s">
        <v>888</v>
      </c>
      <c r="I568" s="1">
        <v>24.413047538024191</v>
      </c>
      <c r="J568" s="1">
        <v>3.0712470680218931</v>
      </c>
      <c r="M568" s="1"/>
    </row>
    <row r="569" spans="1:13" x14ac:dyDescent="0.25">
      <c r="A569" s="1">
        <v>689</v>
      </c>
      <c r="B569" s="1" t="s">
        <v>887</v>
      </c>
      <c r="C569" s="1">
        <v>4.3757598236178934</v>
      </c>
      <c r="D569" s="1">
        <v>0.47208145213305075</v>
      </c>
      <c r="G569" s="1">
        <v>494</v>
      </c>
      <c r="H569" s="1" t="s">
        <v>888</v>
      </c>
      <c r="I569" s="1">
        <v>9.0747203950781241</v>
      </c>
      <c r="J569" s="1">
        <v>0.68593627834245507</v>
      </c>
      <c r="M569" s="1"/>
    </row>
    <row r="570" spans="1:13" x14ac:dyDescent="0.25">
      <c r="A570" s="1">
        <v>513</v>
      </c>
      <c r="B570" s="1" t="s">
        <v>887</v>
      </c>
      <c r="C570" s="1">
        <v>4.4039175813914886</v>
      </c>
      <c r="D570" s="1">
        <v>0.71422986708365921</v>
      </c>
      <c r="G570" s="1">
        <v>494</v>
      </c>
      <c r="H570" s="1" t="s">
        <v>888</v>
      </c>
      <c r="I570" s="1">
        <v>8.8775963314174255</v>
      </c>
      <c r="J570" s="1">
        <v>0.65485731039874917</v>
      </c>
      <c r="M570" s="1"/>
    </row>
    <row r="571" spans="1:13" x14ac:dyDescent="0.25">
      <c r="A571" s="1">
        <v>689</v>
      </c>
      <c r="B571" s="1" t="s">
        <v>887</v>
      </c>
      <c r="C571" s="1">
        <v>4.4210916733634171</v>
      </c>
      <c r="D571" s="1">
        <v>0.45826038883258086</v>
      </c>
      <c r="G571" s="1">
        <v>494</v>
      </c>
      <c r="H571" s="1" t="s">
        <v>888</v>
      </c>
      <c r="I571" s="1">
        <v>8.9813458386072664</v>
      </c>
      <c r="J571" s="1">
        <v>0.62920250195465222</v>
      </c>
      <c r="M571" s="1"/>
    </row>
    <row r="572" spans="1:13" x14ac:dyDescent="0.25">
      <c r="A572" s="1">
        <v>877</v>
      </c>
      <c r="B572" s="1" t="s">
        <v>887</v>
      </c>
      <c r="C572" s="1">
        <v>4.4242931547619051</v>
      </c>
      <c r="D572" s="1">
        <v>3.5080213903743318</v>
      </c>
      <c r="G572" s="1">
        <v>496</v>
      </c>
      <c r="H572" s="1" t="s">
        <v>888</v>
      </c>
      <c r="I572" s="1">
        <v>8.7219720706326633</v>
      </c>
      <c r="J572" s="1">
        <v>0.60354769351055526</v>
      </c>
      <c r="M572" s="1"/>
    </row>
    <row r="573" spans="1:13" x14ac:dyDescent="0.25">
      <c r="A573" s="1">
        <v>1099</v>
      </c>
      <c r="B573" s="1" t="s">
        <v>887</v>
      </c>
      <c r="C573" s="1">
        <v>4.4299032794628008</v>
      </c>
      <c r="D573" s="1">
        <v>3.2974846100534059</v>
      </c>
      <c r="G573" s="1">
        <v>496</v>
      </c>
      <c r="H573" s="1" t="s">
        <v>888</v>
      </c>
      <c r="I573" s="1">
        <v>8.8174216172473177</v>
      </c>
      <c r="J573" s="1">
        <v>0.56748436278342462</v>
      </c>
      <c r="M573" s="1"/>
    </row>
    <row r="574" spans="1:13" x14ac:dyDescent="0.25">
      <c r="A574" s="1">
        <v>513</v>
      </c>
      <c r="B574" s="1" t="s">
        <v>887</v>
      </c>
      <c r="C574" s="1">
        <v>4.4308924532608467</v>
      </c>
      <c r="D574" s="1">
        <v>0.72419859265050823</v>
      </c>
      <c r="G574" s="1">
        <v>496</v>
      </c>
      <c r="H574" s="1" t="s">
        <v>888</v>
      </c>
      <c r="I574" s="1">
        <v>9.0249206316269994</v>
      </c>
      <c r="J574" s="1">
        <v>0.60574667709147778</v>
      </c>
      <c r="M574" s="1"/>
    </row>
    <row r="575" spans="1:13" x14ac:dyDescent="0.25">
      <c r="A575" s="1">
        <v>1039</v>
      </c>
      <c r="B575" s="1" t="s">
        <v>887</v>
      </c>
      <c r="C575" s="1">
        <v>4.4312407898614792</v>
      </c>
      <c r="D575" s="1">
        <v>0.3871437652293675</v>
      </c>
      <c r="G575" s="1">
        <v>498</v>
      </c>
      <c r="H575" s="1" t="s">
        <v>888</v>
      </c>
      <c r="I575" s="1">
        <v>9.3237192123337422</v>
      </c>
      <c r="J575" s="1">
        <v>0.65925527756059432</v>
      </c>
      <c r="M575" s="1"/>
    </row>
    <row r="576" spans="1:13" x14ac:dyDescent="0.25">
      <c r="A576" s="1">
        <v>355</v>
      </c>
      <c r="B576" s="1" t="s">
        <v>887</v>
      </c>
      <c r="C576" s="1">
        <v>4.4340140072567706</v>
      </c>
      <c r="D576" s="1">
        <v>4.2922515007567351E-3</v>
      </c>
      <c r="G576" s="1">
        <v>498</v>
      </c>
      <c r="H576" s="1" t="s">
        <v>888</v>
      </c>
      <c r="I576" s="1">
        <v>9.6059178718901084</v>
      </c>
      <c r="J576" s="1">
        <v>0.6812451133698203</v>
      </c>
      <c r="M576" s="1"/>
    </row>
    <row r="577" spans="1:13" x14ac:dyDescent="0.25">
      <c r="A577" s="1">
        <v>207</v>
      </c>
      <c r="B577" s="1" t="s">
        <v>887</v>
      </c>
      <c r="C577" s="1">
        <v>4.4360764613223216</v>
      </c>
      <c r="D577" s="1">
        <v>1.1996173469387754</v>
      </c>
      <c r="G577" s="1">
        <v>498</v>
      </c>
      <c r="H577" s="1" t="s">
        <v>888</v>
      </c>
      <c r="I577" s="1">
        <v>9.6245927831842799</v>
      </c>
      <c r="J577" s="1">
        <v>0.64400899139953094</v>
      </c>
      <c r="M577" s="1"/>
    </row>
    <row r="578" spans="1:13" x14ac:dyDescent="0.25">
      <c r="A578" s="1">
        <v>1041</v>
      </c>
      <c r="B578" s="1" t="s">
        <v>887</v>
      </c>
      <c r="C578" s="1">
        <v>4.4391001080656256</v>
      </c>
      <c r="D578" s="1">
        <v>0.4696913514849736</v>
      </c>
      <c r="G578" s="1">
        <v>500</v>
      </c>
      <c r="H578" s="1" t="s">
        <v>888</v>
      </c>
      <c r="I578" s="1">
        <v>15.013342186624612</v>
      </c>
      <c r="J578" s="1">
        <v>1.0215011727912431</v>
      </c>
      <c r="M578" s="1"/>
    </row>
    <row r="579" spans="1:13" x14ac:dyDescent="0.25">
      <c r="A579" s="1">
        <v>207</v>
      </c>
      <c r="B579" s="1" t="s">
        <v>887</v>
      </c>
      <c r="C579" s="1">
        <v>4.4445910851888124</v>
      </c>
      <c r="D579" s="1">
        <v>1.2407525510204078</v>
      </c>
      <c r="G579" s="1">
        <v>500</v>
      </c>
      <c r="H579" s="1" t="s">
        <v>888</v>
      </c>
      <c r="I579" s="1">
        <v>14.683418753760916</v>
      </c>
      <c r="J579" s="1">
        <v>1.0059616888193903</v>
      </c>
      <c r="M579" s="1"/>
    </row>
    <row r="580" spans="1:13" x14ac:dyDescent="0.25">
      <c r="A580" s="1">
        <v>1041</v>
      </c>
      <c r="B580" s="1" t="s">
        <v>887</v>
      </c>
      <c r="C580" s="1">
        <v>4.4449945967187343</v>
      </c>
      <c r="D580" s="1">
        <v>0.40259384821838468</v>
      </c>
      <c r="G580" s="1">
        <v>500</v>
      </c>
      <c r="H580" s="1" t="s">
        <v>888</v>
      </c>
      <c r="I580" s="1">
        <v>15.16481646712178</v>
      </c>
      <c r="J580" s="1">
        <v>1.0286845191555904</v>
      </c>
      <c r="M580" s="1"/>
    </row>
    <row r="581" spans="1:13" x14ac:dyDescent="0.25">
      <c r="A581" s="1">
        <v>417</v>
      </c>
      <c r="B581" s="1" t="s">
        <v>887</v>
      </c>
      <c r="C581" s="1">
        <v>4.455792334986409</v>
      </c>
      <c r="D581" s="1">
        <v>0.26000671652628515</v>
      </c>
      <c r="G581" s="1">
        <v>502</v>
      </c>
      <c r="H581" s="1" t="s">
        <v>888</v>
      </c>
      <c r="I581" s="1">
        <v>16.806133670865062</v>
      </c>
      <c r="J581" s="1">
        <v>1.2685203283815483</v>
      </c>
      <c r="M581" s="1"/>
    </row>
    <row r="582" spans="1:13" x14ac:dyDescent="0.25">
      <c r="A582" s="1">
        <v>881</v>
      </c>
      <c r="B582" s="1" t="s">
        <v>887</v>
      </c>
      <c r="C582" s="1">
        <v>4.4656291335978837</v>
      </c>
      <c r="D582" s="1">
        <v>3.4625668449197859</v>
      </c>
      <c r="G582" s="1">
        <v>502</v>
      </c>
      <c r="H582" s="1" t="s">
        <v>888</v>
      </c>
      <c r="I582" s="1">
        <v>16.326810947647996</v>
      </c>
      <c r="J582" s="1">
        <v>1.2724784988272089</v>
      </c>
      <c r="M582" s="1"/>
    </row>
    <row r="583" spans="1:13" x14ac:dyDescent="0.25">
      <c r="A583" s="1">
        <v>205</v>
      </c>
      <c r="B583" s="1" t="s">
        <v>887</v>
      </c>
      <c r="C583" s="1">
        <v>4.4658776448550386</v>
      </c>
      <c r="D583" s="1">
        <v>1.2464923469387752</v>
      </c>
      <c r="G583" s="1">
        <v>502</v>
      </c>
      <c r="H583" s="1" t="s">
        <v>888</v>
      </c>
      <c r="I583" s="1">
        <v>16.911958168198701</v>
      </c>
      <c r="J583" s="1">
        <v>1.2066555903049259</v>
      </c>
      <c r="M583" s="1"/>
    </row>
    <row r="584" spans="1:13" x14ac:dyDescent="0.25">
      <c r="A584" s="1">
        <v>803</v>
      </c>
      <c r="B584" s="1" t="s">
        <v>887</v>
      </c>
      <c r="C584" s="1">
        <v>4.4676959325396819</v>
      </c>
      <c r="D584" s="1">
        <v>0.27903435877680555</v>
      </c>
      <c r="G584" s="1">
        <v>504</v>
      </c>
      <c r="H584" s="1" t="s">
        <v>888</v>
      </c>
      <c r="I584" s="1">
        <v>17.04683252754549</v>
      </c>
      <c r="J584" s="1">
        <v>1.2847928068803756</v>
      </c>
      <c r="M584" s="1"/>
    </row>
    <row r="585" spans="1:13" x14ac:dyDescent="0.25">
      <c r="A585" s="1">
        <v>359</v>
      </c>
      <c r="B585" s="1" t="s">
        <v>887</v>
      </c>
      <c r="C585" s="1">
        <v>4.467766433212387</v>
      </c>
      <c r="D585" s="1">
        <v>3.5111390654838863E-2</v>
      </c>
      <c r="G585" s="1">
        <v>504</v>
      </c>
      <c r="H585" s="1" t="s">
        <v>888</v>
      </c>
      <c r="I585" s="1">
        <v>17.138132093872553</v>
      </c>
      <c r="J585" s="1">
        <v>1.2387607505863958</v>
      </c>
      <c r="M585" s="1"/>
    </row>
    <row r="586" spans="1:13" x14ac:dyDescent="0.25">
      <c r="A586" s="1">
        <v>513</v>
      </c>
      <c r="B586" s="1" t="s">
        <v>887</v>
      </c>
      <c r="C586" s="1">
        <v>4.4744672462805806</v>
      </c>
      <c r="D586" s="1">
        <v>0.69751759186864748</v>
      </c>
      <c r="G586" s="1">
        <v>504</v>
      </c>
      <c r="H586" s="1" t="s">
        <v>888</v>
      </c>
      <c r="I586" s="1">
        <v>16.949307990787041</v>
      </c>
      <c r="J586" s="1">
        <v>1.2811278342455046</v>
      </c>
      <c r="M586" s="1"/>
    </row>
    <row r="587" spans="1:13" x14ac:dyDescent="0.25">
      <c r="A587" s="1">
        <v>877</v>
      </c>
      <c r="B587" s="1" t="s">
        <v>887</v>
      </c>
      <c r="C587" s="1">
        <v>4.4780299272486772</v>
      </c>
      <c r="D587" s="1">
        <v>3.4830659536541888</v>
      </c>
      <c r="G587" s="1">
        <v>506</v>
      </c>
      <c r="H587" s="1" t="s">
        <v>888</v>
      </c>
      <c r="I587" s="1">
        <v>4.5657668126076398</v>
      </c>
      <c r="J587" s="1">
        <v>0.94380375293197838</v>
      </c>
      <c r="M587" s="1"/>
    </row>
    <row r="588" spans="1:13" x14ac:dyDescent="0.25">
      <c r="A588" s="1">
        <v>799</v>
      </c>
      <c r="B588" s="1" t="s">
        <v>887</v>
      </c>
      <c r="C588" s="1">
        <v>4.4800967261904763</v>
      </c>
      <c r="D588" s="1">
        <v>0.27628272155265721</v>
      </c>
      <c r="G588" s="1">
        <v>506</v>
      </c>
      <c r="H588" s="1" t="s">
        <v>888</v>
      </c>
      <c r="I588" s="1">
        <v>4.5553918618886557</v>
      </c>
      <c r="J588" s="1">
        <v>0.94057857701329173</v>
      </c>
      <c r="M588" s="1"/>
    </row>
    <row r="589" spans="1:13" x14ac:dyDescent="0.25">
      <c r="A589" s="1">
        <v>801</v>
      </c>
      <c r="B589" s="1" t="s">
        <v>887</v>
      </c>
      <c r="C589" s="1">
        <v>4.4862971230158726</v>
      </c>
      <c r="D589" s="1">
        <v>0.23083484673380661</v>
      </c>
      <c r="G589" s="1">
        <v>506</v>
      </c>
      <c r="H589" s="1" t="s">
        <v>888</v>
      </c>
      <c r="I589" s="1">
        <v>4.6632913493660908</v>
      </c>
      <c r="J589" s="1">
        <v>0.92533229085222835</v>
      </c>
      <c r="M589" s="1"/>
    </row>
    <row r="590" spans="1:13" x14ac:dyDescent="0.25">
      <c r="A590" s="1">
        <v>359</v>
      </c>
      <c r="B590" s="1" t="s">
        <v>887</v>
      </c>
      <c r="C590" s="1">
        <v>4.4888616994346471</v>
      </c>
      <c r="D590" s="1">
        <v>1.1620014197994572E-2</v>
      </c>
      <c r="G590" s="1">
        <v>508</v>
      </c>
      <c r="H590" s="1" t="s">
        <v>888</v>
      </c>
      <c r="I590" s="1">
        <v>4.7753408171311182</v>
      </c>
      <c r="J590" s="1">
        <v>0.89513291634089143</v>
      </c>
      <c r="M590" s="1"/>
    </row>
    <row r="591" spans="1:13" x14ac:dyDescent="0.25">
      <c r="A591" s="1">
        <v>803</v>
      </c>
      <c r="B591" s="1" t="s">
        <v>887</v>
      </c>
      <c r="C591" s="1">
        <v>4.498697916666667</v>
      </c>
      <c r="D591" s="1">
        <v>0.30540421550822744</v>
      </c>
      <c r="G591" s="1">
        <v>508</v>
      </c>
      <c r="H591" s="1" t="s">
        <v>888</v>
      </c>
      <c r="I591" s="1">
        <v>4.8168406200070546</v>
      </c>
      <c r="J591" s="1">
        <v>0.92899726348709954</v>
      </c>
      <c r="M591" s="1"/>
    </row>
    <row r="592" spans="1:13" x14ac:dyDescent="0.25">
      <c r="A592" s="1">
        <v>685</v>
      </c>
      <c r="B592" s="1" t="s">
        <v>887</v>
      </c>
      <c r="C592" s="1">
        <v>4.4993921411056848</v>
      </c>
      <c r="D592" s="1">
        <v>0.46563162259283147</v>
      </c>
      <c r="G592" s="1">
        <v>508</v>
      </c>
      <c r="H592" s="1" t="s">
        <v>888</v>
      </c>
      <c r="I592" s="1">
        <v>4.7359160043989785</v>
      </c>
      <c r="J592" s="1">
        <v>0.96403440187646594</v>
      </c>
      <c r="M592" s="1"/>
    </row>
    <row r="593" spans="1:13" x14ac:dyDescent="0.25">
      <c r="A593" s="1">
        <v>359</v>
      </c>
      <c r="B593" s="1" t="s">
        <v>887</v>
      </c>
      <c r="C593" s="1">
        <v>4.5015188591680024</v>
      </c>
      <c r="D593" s="1">
        <v>1.8077725915349296E-2</v>
      </c>
      <c r="G593" s="1">
        <v>510</v>
      </c>
      <c r="H593" s="1" t="s">
        <v>888</v>
      </c>
      <c r="I593" s="1">
        <v>4.6985661818106363</v>
      </c>
      <c r="J593" s="1">
        <v>0.93618060985144647</v>
      </c>
      <c r="M593" s="1"/>
    </row>
    <row r="594" spans="1:13" x14ac:dyDescent="0.25">
      <c r="A594" s="1">
        <v>1041</v>
      </c>
      <c r="B594" s="1" t="s">
        <v>887</v>
      </c>
      <c r="C594" s="1">
        <v>4.5098339719029372</v>
      </c>
      <c r="D594" s="1">
        <v>0.43592188438040752</v>
      </c>
      <c r="G594" s="1">
        <v>510</v>
      </c>
      <c r="H594" s="1" t="s">
        <v>888</v>
      </c>
      <c r="I594" s="1">
        <v>4.6383914676405285</v>
      </c>
      <c r="J594" s="1">
        <v>0.91492376856919477</v>
      </c>
      <c r="M594" s="1"/>
    </row>
    <row r="595" spans="1:13" x14ac:dyDescent="0.25">
      <c r="A595" s="1">
        <v>205</v>
      </c>
      <c r="B595" s="1" t="s">
        <v>887</v>
      </c>
      <c r="C595" s="1">
        <v>4.5105794201541149</v>
      </c>
      <c r="D595" s="1">
        <v>1.2292729591836733</v>
      </c>
      <c r="G595" s="1">
        <v>510</v>
      </c>
      <c r="H595" s="1" t="s">
        <v>888</v>
      </c>
      <c r="I595" s="1">
        <v>4.7940157284252898</v>
      </c>
      <c r="J595" s="1">
        <v>0.93148944487881169</v>
      </c>
      <c r="M595" s="1"/>
    </row>
    <row r="596" spans="1:13" x14ac:dyDescent="0.25">
      <c r="A596" s="1">
        <v>685</v>
      </c>
      <c r="B596" s="1" t="s">
        <v>887</v>
      </c>
      <c r="C596" s="1">
        <v>4.5138159114792602</v>
      </c>
      <c r="D596" s="1">
        <v>0.48083479222334846</v>
      </c>
      <c r="G596" s="1">
        <v>512</v>
      </c>
      <c r="H596" s="1" t="s">
        <v>888</v>
      </c>
      <c r="I596" s="1">
        <v>7.6741020480152722</v>
      </c>
      <c r="J596" s="1">
        <v>1.0210613760750589</v>
      </c>
      <c r="M596" s="1"/>
    </row>
    <row r="597" spans="1:13" x14ac:dyDescent="0.25">
      <c r="A597" s="1">
        <v>1101</v>
      </c>
      <c r="B597" s="1" t="s">
        <v>887</v>
      </c>
      <c r="C597" s="1">
        <v>4.5140973776618685</v>
      </c>
      <c r="D597" s="1">
        <v>3.5013249622895346</v>
      </c>
      <c r="G597" s="1">
        <v>512</v>
      </c>
      <c r="H597" s="1" t="s">
        <v>888</v>
      </c>
      <c r="I597" s="1">
        <v>7.8836760525387506</v>
      </c>
      <c r="J597" s="1">
        <v>1.0304437060203284</v>
      </c>
      <c r="M597" s="1"/>
    </row>
    <row r="598" spans="1:13" x14ac:dyDescent="0.25">
      <c r="A598" s="1">
        <v>879</v>
      </c>
      <c r="B598" s="1" t="s">
        <v>887</v>
      </c>
      <c r="C598" s="1">
        <v>4.5172991071428577</v>
      </c>
      <c r="D598" s="1">
        <v>3.4554367201426022</v>
      </c>
      <c r="G598" s="1">
        <v>512</v>
      </c>
      <c r="H598" s="1" t="s">
        <v>888</v>
      </c>
      <c r="I598" s="1">
        <v>7.8940510032577356</v>
      </c>
      <c r="J598" s="1">
        <v>1.0354280688037532</v>
      </c>
      <c r="M598" s="1"/>
    </row>
    <row r="599" spans="1:13" x14ac:dyDescent="0.25">
      <c r="A599" s="1">
        <v>207</v>
      </c>
      <c r="B599" s="1" t="s">
        <v>887</v>
      </c>
      <c r="C599" s="1">
        <v>4.5212226999872289</v>
      </c>
      <c r="D599" s="1">
        <v>1.2158801020408161</v>
      </c>
      <c r="G599" s="1">
        <v>514</v>
      </c>
      <c r="H599" s="1" t="s">
        <v>888</v>
      </c>
      <c r="I599" s="1">
        <v>7.8525512003817983</v>
      </c>
      <c r="J599" s="1">
        <v>1.0997849882720876</v>
      </c>
      <c r="M599" s="1"/>
    </row>
    <row r="600" spans="1:13" x14ac:dyDescent="0.25">
      <c r="A600" s="1">
        <v>801</v>
      </c>
      <c r="B600" s="1" t="s">
        <v>887</v>
      </c>
      <c r="C600" s="1">
        <v>4.5276331018518521</v>
      </c>
      <c r="D600" s="1">
        <v>0.2448223359565608</v>
      </c>
      <c r="G600" s="1">
        <v>514</v>
      </c>
      <c r="H600" s="1" t="s">
        <v>888</v>
      </c>
      <c r="I600" s="1">
        <v>7.9438507667088576</v>
      </c>
      <c r="J600" s="1">
        <v>1.182759968725567</v>
      </c>
      <c r="M600" s="1"/>
    </row>
    <row r="601" spans="1:13" x14ac:dyDescent="0.25">
      <c r="A601" s="1">
        <v>895</v>
      </c>
      <c r="B601" s="1" t="s">
        <v>887</v>
      </c>
      <c r="C601" s="1">
        <v>4.5276331018518521</v>
      </c>
      <c r="D601" s="1">
        <v>2.1916798732171157</v>
      </c>
      <c r="G601" s="1">
        <v>514</v>
      </c>
      <c r="H601" s="1" t="s">
        <v>888</v>
      </c>
      <c r="I601" s="1">
        <v>7.9646006681468267</v>
      </c>
      <c r="J601" s="1">
        <v>1.1811473807662236</v>
      </c>
      <c r="M601" s="1"/>
    </row>
    <row r="602" spans="1:13" x14ac:dyDescent="0.25">
      <c r="A602" s="1">
        <v>855</v>
      </c>
      <c r="B602" s="1" t="s">
        <v>887</v>
      </c>
      <c r="C602" s="1">
        <v>4.5359002976190474</v>
      </c>
      <c r="D602" s="1">
        <v>0.81693404634581102</v>
      </c>
      <c r="G602" s="1">
        <v>516</v>
      </c>
      <c r="H602" s="1" t="s">
        <v>888</v>
      </c>
      <c r="I602" s="1">
        <v>7.5599775901064481</v>
      </c>
      <c r="J602" s="1">
        <v>1.0247263487099296</v>
      </c>
      <c r="M602" s="1"/>
    </row>
    <row r="603" spans="1:13" x14ac:dyDescent="0.25">
      <c r="A603" s="1">
        <v>1101</v>
      </c>
      <c r="B603" s="1" t="s">
        <v>887</v>
      </c>
      <c r="C603" s="1">
        <v>4.5387395527445227</v>
      </c>
      <c r="D603" s="1">
        <v>3.577765094378083</v>
      </c>
      <c r="G603" s="1">
        <v>516</v>
      </c>
      <c r="H603" s="1" t="s">
        <v>888</v>
      </c>
      <c r="I603" s="1">
        <v>7.7903014960678947</v>
      </c>
      <c r="J603" s="1">
        <v>1.0431978107896795</v>
      </c>
      <c r="M603" s="1"/>
    </row>
    <row r="604" spans="1:13" x14ac:dyDescent="0.25">
      <c r="A604" s="1">
        <v>685</v>
      </c>
      <c r="B604" s="1" t="s">
        <v>887</v>
      </c>
      <c r="C604" s="1">
        <v>4.5426634522264111</v>
      </c>
      <c r="D604" s="1">
        <v>0.48958813231364601</v>
      </c>
      <c r="G604" s="1">
        <v>516</v>
      </c>
      <c r="H604" s="1" t="s">
        <v>888</v>
      </c>
      <c r="I604" s="1">
        <v>7.6616521071524906</v>
      </c>
      <c r="J604" s="1">
        <v>1.0197419859265053</v>
      </c>
      <c r="M604" s="1"/>
    </row>
    <row r="605" spans="1:13" x14ac:dyDescent="0.25">
      <c r="A605" s="1">
        <v>357</v>
      </c>
      <c r="B605" s="1" t="s">
        <v>887</v>
      </c>
      <c r="C605" s="1">
        <v>4.5521474981014256</v>
      </c>
      <c r="D605" s="1">
        <v>-2.8324993011750548E-2</v>
      </c>
      <c r="G605" s="1">
        <v>518</v>
      </c>
      <c r="H605" s="1" t="s">
        <v>888</v>
      </c>
      <c r="I605" s="1">
        <v>13.328450189861599</v>
      </c>
      <c r="J605" s="1">
        <v>1.1236806098514465</v>
      </c>
      <c r="M605" s="1"/>
    </row>
    <row r="606" spans="1:13" x14ac:dyDescent="0.25">
      <c r="A606" s="1">
        <v>209</v>
      </c>
      <c r="B606" s="1" t="s">
        <v>887</v>
      </c>
      <c r="C606" s="1">
        <v>4.5574098514198136</v>
      </c>
      <c r="D606" s="1">
        <v>1.1670918367346936</v>
      </c>
      <c r="G606" s="1">
        <v>518</v>
      </c>
      <c r="H606" s="1" t="s">
        <v>888</v>
      </c>
      <c r="I606" s="1">
        <v>13.394849874463095</v>
      </c>
      <c r="J606" s="1">
        <v>1.1562255668491008</v>
      </c>
      <c r="M606" s="1"/>
    </row>
    <row r="607" spans="1:13" x14ac:dyDescent="0.25">
      <c r="A607" s="1">
        <v>535</v>
      </c>
      <c r="B607" s="1" t="s">
        <v>887</v>
      </c>
      <c r="C607" s="1">
        <v>4.5599999999999996</v>
      </c>
      <c r="D607" s="3">
        <v>1.2910371899999999</v>
      </c>
      <c r="G607" s="1">
        <v>518</v>
      </c>
      <c r="H607" s="1" t="s">
        <v>888</v>
      </c>
      <c r="I607" s="1">
        <v>13.621023800136948</v>
      </c>
      <c r="J607" s="1">
        <v>1.1513878029710711</v>
      </c>
      <c r="M607" s="1"/>
    </row>
    <row r="608" spans="1:13" x14ac:dyDescent="0.25">
      <c r="A608" s="1">
        <v>895</v>
      </c>
      <c r="B608" s="1" t="s">
        <v>887</v>
      </c>
      <c r="C608" s="1">
        <v>4.5648354828042326</v>
      </c>
      <c r="D608" s="1">
        <v>2.1817749603803489</v>
      </c>
      <c r="G608" s="1">
        <v>520</v>
      </c>
      <c r="H608" s="1" t="s">
        <v>888</v>
      </c>
      <c r="I608" s="1">
        <v>13.901147469549517</v>
      </c>
      <c r="J608" s="1">
        <v>1.2528342455043004</v>
      </c>
      <c r="M608" s="1"/>
    </row>
    <row r="609" spans="1:13" x14ac:dyDescent="0.25">
      <c r="A609" s="1">
        <v>199</v>
      </c>
      <c r="B609" s="1" t="s">
        <v>887</v>
      </c>
      <c r="C609" s="1">
        <v>4.5723104431861721</v>
      </c>
      <c r="D609" s="1">
        <v>0.38351403061224482</v>
      </c>
      <c r="G609" s="1">
        <v>520</v>
      </c>
      <c r="H609" s="1" t="s">
        <v>888</v>
      </c>
      <c r="I609" s="1">
        <v>14.006971966883157</v>
      </c>
      <c r="J609" s="1">
        <v>1.2608971853010165</v>
      </c>
      <c r="M609" s="1"/>
    </row>
    <row r="610" spans="1:13" x14ac:dyDescent="0.25">
      <c r="A610" s="1">
        <v>799</v>
      </c>
      <c r="B610" s="1" t="s">
        <v>887</v>
      </c>
      <c r="C610" s="1">
        <v>4.5731026785714288</v>
      </c>
      <c r="D610" s="1">
        <v>0.29806651624383179</v>
      </c>
      <c r="G610" s="1">
        <v>520</v>
      </c>
      <c r="H610" s="1" t="s">
        <v>888</v>
      </c>
      <c r="I610" s="1">
        <v>14.241445853132197</v>
      </c>
      <c r="J610" s="1">
        <v>1.2185301016419079</v>
      </c>
      <c r="M610" s="1"/>
    </row>
    <row r="611" spans="1:13" x14ac:dyDescent="0.25">
      <c r="A611" s="1">
        <v>855</v>
      </c>
      <c r="B611" s="1" t="s">
        <v>887</v>
      </c>
      <c r="C611" s="1">
        <v>4.5772362764550261</v>
      </c>
      <c r="D611" s="1">
        <v>0.80026737967914441</v>
      </c>
      <c r="G611" s="1">
        <v>522</v>
      </c>
      <c r="H611" s="1" t="s">
        <v>888</v>
      </c>
      <c r="I611" s="1">
        <v>13.990372045732782</v>
      </c>
      <c r="J611" s="1">
        <v>1.3161649726348712</v>
      </c>
      <c r="M611" s="1"/>
    </row>
    <row r="612" spans="1:13" x14ac:dyDescent="0.25">
      <c r="A612" s="1">
        <v>881</v>
      </c>
      <c r="B612" s="1" t="s">
        <v>887</v>
      </c>
      <c r="C612" s="1">
        <v>4.579303075396826</v>
      </c>
      <c r="D612" s="1">
        <v>3.4795008912655967</v>
      </c>
      <c r="G612" s="1">
        <v>522</v>
      </c>
      <c r="H612" s="1" t="s">
        <v>888</v>
      </c>
      <c r="I612" s="1">
        <v>14.119021434648182</v>
      </c>
      <c r="J612" s="1">
        <v>1.4558737294761535</v>
      </c>
      <c r="M612" s="1"/>
    </row>
    <row r="613" spans="1:13" x14ac:dyDescent="0.25">
      <c r="A613" s="1">
        <v>955</v>
      </c>
      <c r="B613" s="1" t="s">
        <v>887</v>
      </c>
      <c r="C613" s="1">
        <v>4.5795416543719885</v>
      </c>
      <c r="D613" s="1">
        <v>1.4632686084142392</v>
      </c>
      <c r="G613" s="1">
        <v>522</v>
      </c>
      <c r="H613" s="1" t="s">
        <v>888</v>
      </c>
      <c r="I613" s="1">
        <v>13.743448218620962</v>
      </c>
      <c r="J613" s="1">
        <v>1.4070562939796718</v>
      </c>
      <c r="M613" s="1"/>
    </row>
    <row r="614" spans="1:13" x14ac:dyDescent="0.25">
      <c r="A614" s="1">
        <v>855</v>
      </c>
      <c r="B614" s="1" t="s">
        <v>887</v>
      </c>
      <c r="C614" s="1">
        <v>4.5855034722222223</v>
      </c>
      <c r="D614" s="1">
        <v>0.79420677361853831</v>
      </c>
      <c r="G614" s="1">
        <v>524</v>
      </c>
      <c r="H614" s="1" t="s">
        <v>888</v>
      </c>
      <c r="I614" s="1">
        <v>12.64</v>
      </c>
      <c r="J614" s="3">
        <v>1.6908774</v>
      </c>
      <c r="M614" s="1"/>
    </row>
    <row r="615" spans="1:13" x14ac:dyDescent="0.25">
      <c r="A615" s="1">
        <v>199</v>
      </c>
      <c r="B615" s="1" t="s">
        <v>887</v>
      </c>
      <c r="C615" s="1">
        <v>4.5872110349525315</v>
      </c>
      <c r="D615" s="1">
        <v>0.38427933673469383</v>
      </c>
      <c r="G615" s="1">
        <v>524</v>
      </c>
      <c r="H615" s="1" t="s">
        <v>888</v>
      </c>
      <c r="I615" s="1">
        <v>12.61</v>
      </c>
      <c r="J615" s="3">
        <v>1.66037188</v>
      </c>
      <c r="M615" s="1"/>
    </row>
    <row r="616" spans="1:13" x14ac:dyDescent="0.25">
      <c r="A616" s="1">
        <v>881</v>
      </c>
      <c r="B616" s="1" t="s">
        <v>887</v>
      </c>
      <c r="C616" s="1">
        <v>4.5958374669312168</v>
      </c>
      <c r="D616" s="1">
        <v>3.4572192513368982</v>
      </c>
      <c r="G616" s="1">
        <v>524</v>
      </c>
      <c r="H616" s="1" t="s">
        <v>888</v>
      </c>
      <c r="I616" s="1">
        <v>12.66</v>
      </c>
      <c r="J616" s="3">
        <v>1.67671412</v>
      </c>
      <c r="M616" s="1"/>
    </row>
    <row r="617" spans="1:13" x14ac:dyDescent="0.25">
      <c r="A617" s="1">
        <v>1065</v>
      </c>
      <c r="B617" s="1" t="s">
        <v>887</v>
      </c>
      <c r="C617" s="1">
        <v>4.608559048812042</v>
      </c>
      <c r="D617" s="1">
        <v>0.56424028700721585</v>
      </c>
      <c r="G617" s="1">
        <v>526</v>
      </c>
      <c r="H617" s="1" t="s">
        <v>888</v>
      </c>
      <c r="I617" s="1">
        <v>13.5</v>
      </c>
      <c r="J617" s="3">
        <v>1.70504067</v>
      </c>
      <c r="M617" s="1"/>
    </row>
    <row r="618" spans="1:13" x14ac:dyDescent="0.25">
      <c r="A618" s="1">
        <v>535</v>
      </c>
      <c r="B618" s="1" t="s">
        <v>887</v>
      </c>
      <c r="C618" s="1">
        <v>4.609</v>
      </c>
      <c r="D618" s="3">
        <v>1.2714265</v>
      </c>
      <c r="G618" s="1">
        <v>526</v>
      </c>
      <c r="H618" s="1" t="s">
        <v>888</v>
      </c>
      <c r="I618" s="1">
        <v>13.56</v>
      </c>
      <c r="J618" s="3">
        <v>1.6647298100000001</v>
      </c>
      <c r="M618" s="1"/>
    </row>
    <row r="619" spans="1:13" x14ac:dyDescent="0.25">
      <c r="A619" s="1">
        <v>895</v>
      </c>
      <c r="B619" s="1" t="s">
        <v>887</v>
      </c>
      <c r="C619" s="1">
        <v>4.6144386574074074</v>
      </c>
      <c r="D619" s="1">
        <v>2.2535855784469097</v>
      </c>
      <c r="G619" s="1">
        <v>526</v>
      </c>
      <c r="H619" s="1" t="s">
        <v>888</v>
      </c>
      <c r="I619" s="1">
        <v>13.27</v>
      </c>
      <c r="J619" s="3">
        <v>1.5884660100000001</v>
      </c>
      <c r="M619" s="1"/>
    </row>
    <row r="620" spans="1:13" x14ac:dyDescent="0.25">
      <c r="A620" s="1">
        <v>649</v>
      </c>
      <c r="B620" s="1" t="s">
        <v>887</v>
      </c>
      <c r="C620" s="1">
        <v>4.6274743571296435</v>
      </c>
      <c r="D620" s="1">
        <v>0.43557792020128178</v>
      </c>
      <c r="G620" s="1">
        <v>528</v>
      </c>
      <c r="H620" s="1" t="s">
        <v>888</v>
      </c>
      <c r="I620" s="1">
        <v>13.41</v>
      </c>
      <c r="J620" s="3">
        <v>1.7823939600000001</v>
      </c>
      <c r="M620" s="1"/>
    </row>
    <row r="621" spans="1:13" x14ac:dyDescent="0.25">
      <c r="A621" s="1">
        <v>799</v>
      </c>
      <c r="B621" s="1" t="s">
        <v>887</v>
      </c>
      <c r="C621" s="1">
        <v>4.62890625</v>
      </c>
      <c r="D621" s="1">
        <v>0.29462696971364627</v>
      </c>
      <c r="G621" s="1">
        <v>528</v>
      </c>
      <c r="H621" s="1" t="s">
        <v>888</v>
      </c>
      <c r="I621" s="1">
        <v>13.15</v>
      </c>
      <c r="J621" s="3">
        <v>1.7725886099999999</v>
      </c>
      <c r="M621" s="1"/>
    </row>
    <row r="622" spans="1:13" x14ac:dyDescent="0.25">
      <c r="A622" s="1">
        <v>879</v>
      </c>
      <c r="B622" s="1" t="s">
        <v>887</v>
      </c>
      <c r="C622" s="1">
        <v>4.62890625</v>
      </c>
      <c r="D622" s="1">
        <v>3.5730837789661321</v>
      </c>
      <c r="G622" s="1">
        <v>528</v>
      </c>
      <c r="H622" s="1" t="s">
        <v>888</v>
      </c>
      <c r="I622" s="1">
        <v>13.06</v>
      </c>
      <c r="J622" s="3">
        <v>1.81507844</v>
      </c>
      <c r="M622" s="1"/>
    </row>
    <row r="623" spans="1:13" x14ac:dyDescent="0.25">
      <c r="A623" s="1">
        <v>955</v>
      </c>
      <c r="B623" s="1" t="s">
        <v>887</v>
      </c>
      <c r="C623" s="1">
        <v>4.6346218156781749</v>
      </c>
      <c r="D623" s="1">
        <v>1.43252427184466</v>
      </c>
      <c r="G623" s="1">
        <v>530</v>
      </c>
      <c r="H623" s="1" t="s">
        <v>888</v>
      </c>
      <c r="I623" s="1">
        <v>56.39</v>
      </c>
      <c r="J623" s="3">
        <v>4.6052440399999997</v>
      </c>
      <c r="M623" s="1"/>
    </row>
    <row r="624" spans="1:13" x14ac:dyDescent="0.25">
      <c r="A624" s="1">
        <v>801</v>
      </c>
      <c r="B624" s="1" t="s">
        <v>887</v>
      </c>
      <c r="C624" s="1">
        <v>4.6454406415343907</v>
      </c>
      <c r="D624" s="1">
        <v>0.25353585383303068</v>
      </c>
      <c r="G624" s="1">
        <v>530</v>
      </c>
      <c r="H624" s="1" t="s">
        <v>888</v>
      </c>
      <c r="I624" s="1">
        <v>58.53</v>
      </c>
      <c r="J624" s="3">
        <v>4.6019756000000003</v>
      </c>
      <c r="M624" s="1"/>
    </row>
    <row r="625" spans="1:13" x14ac:dyDescent="0.25">
      <c r="A625" s="1">
        <v>391</v>
      </c>
      <c r="B625" s="1" t="s">
        <v>887</v>
      </c>
      <c r="C625" s="1">
        <v>4.6491857227238214</v>
      </c>
      <c r="D625" s="1">
        <v>3.0471118762128869E-2</v>
      </c>
      <c r="G625" s="1">
        <v>530</v>
      </c>
      <c r="H625" s="1" t="s">
        <v>888</v>
      </c>
      <c r="I625" s="1">
        <v>58.73</v>
      </c>
      <c r="J625" s="3">
        <v>4.7577716399999996</v>
      </c>
      <c r="M625" s="1"/>
    </row>
    <row r="626" spans="1:13" x14ac:dyDescent="0.25">
      <c r="A626" s="1">
        <v>391</v>
      </c>
      <c r="B626" s="1" t="s">
        <v>887</v>
      </c>
      <c r="C626" s="1">
        <v>4.6512952493460462</v>
      </c>
      <c r="D626" s="1">
        <v>4.2458487818296343E-2</v>
      </c>
      <c r="G626" s="1">
        <v>532</v>
      </c>
      <c r="H626" s="1" t="s">
        <v>888</v>
      </c>
      <c r="I626" s="1">
        <v>58.17</v>
      </c>
      <c r="J626" s="3">
        <v>4.9266414899999997</v>
      </c>
      <c r="M626" s="1"/>
    </row>
    <row r="627" spans="1:13" x14ac:dyDescent="0.25">
      <c r="A627" s="1">
        <v>535</v>
      </c>
      <c r="B627" s="1" t="s">
        <v>887</v>
      </c>
      <c r="C627" s="1">
        <v>4.6550000000000002</v>
      </c>
      <c r="D627" s="3">
        <v>1.33570598</v>
      </c>
      <c r="G627" s="1">
        <v>532</v>
      </c>
      <c r="H627" s="1" t="s">
        <v>888</v>
      </c>
      <c r="I627" s="1">
        <v>58.73</v>
      </c>
      <c r="J627" s="3">
        <v>4.8863306199999998</v>
      </c>
      <c r="M627" s="1"/>
    </row>
    <row r="628" spans="1:13" x14ac:dyDescent="0.25">
      <c r="A628" s="1">
        <v>357</v>
      </c>
      <c r="B628" s="1" t="s">
        <v>887</v>
      </c>
      <c r="C628" s="1">
        <v>4.6555143025904995</v>
      </c>
      <c r="D628" s="1">
        <v>-2.3549379855503177E-2</v>
      </c>
      <c r="G628" s="1">
        <v>532</v>
      </c>
      <c r="H628" s="1" t="s">
        <v>888</v>
      </c>
      <c r="I628" s="1">
        <v>60.21</v>
      </c>
      <c r="J628" s="3">
        <v>4.9462521800000001</v>
      </c>
      <c r="M628" s="1"/>
    </row>
    <row r="629" spans="1:13" x14ac:dyDescent="0.25">
      <c r="A629" s="1">
        <v>209</v>
      </c>
      <c r="B629" s="1" t="s">
        <v>887</v>
      </c>
      <c r="C629" s="1">
        <v>4.6574566818510803</v>
      </c>
      <c r="D629" s="1">
        <v>1.1823979591836733</v>
      </c>
      <c r="G629" s="1">
        <v>534</v>
      </c>
      <c r="H629" s="1" t="s">
        <v>888</v>
      </c>
      <c r="I629" s="1">
        <v>56.76</v>
      </c>
      <c r="J629" s="3">
        <v>5.0203370100000004</v>
      </c>
      <c r="M629" s="1"/>
    </row>
    <row r="630" spans="1:13" x14ac:dyDescent="0.25">
      <c r="A630" s="1">
        <v>853</v>
      </c>
      <c r="B630" s="1" t="s">
        <v>887</v>
      </c>
      <c r="C630" s="1">
        <v>4.6599082341269833</v>
      </c>
      <c r="D630" s="1">
        <v>0.81702317290552584</v>
      </c>
      <c r="G630" s="1">
        <v>534</v>
      </c>
      <c r="H630" s="1" t="s">
        <v>888</v>
      </c>
      <c r="I630" s="1">
        <v>56.89</v>
      </c>
      <c r="J630" s="3">
        <v>4.8351249300000001</v>
      </c>
      <c r="M630" s="1"/>
    </row>
    <row r="631" spans="1:13" x14ac:dyDescent="0.25">
      <c r="A631" s="1">
        <v>649</v>
      </c>
      <c r="B631" s="1" t="s">
        <v>887</v>
      </c>
      <c r="C631" s="1">
        <v>4.6603630084893837</v>
      </c>
      <c r="D631" s="1">
        <v>0.42665283987555891</v>
      </c>
      <c r="G631" s="1">
        <v>534</v>
      </c>
      <c r="H631" s="1" t="s">
        <v>888</v>
      </c>
      <c r="I631" s="1">
        <v>56.24</v>
      </c>
      <c r="J631" s="3">
        <v>5.0105316699999998</v>
      </c>
      <c r="M631" s="1"/>
    </row>
    <row r="632" spans="1:13" x14ac:dyDescent="0.25">
      <c r="A632" s="1">
        <v>209</v>
      </c>
      <c r="B632" s="1" t="s">
        <v>887</v>
      </c>
      <c r="C632" s="1">
        <v>4.6638426497509471</v>
      </c>
      <c r="D632" s="1">
        <v>1.1230867346938773</v>
      </c>
      <c r="G632" s="1">
        <v>536</v>
      </c>
      <c r="H632" s="1" t="s">
        <v>888</v>
      </c>
      <c r="I632" s="1">
        <v>13.94</v>
      </c>
      <c r="J632" s="3">
        <v>2.8174026699999999</v>
      </c>
      <c r="M632" s="1"/>
    </row>
    <row r="633" spans="1:13" x14ac:dyDescent="0.25">
      <c r="A633" s="1">
        <v>221</v>
      </c>
      <c r="B633" s="1" t="s">
        <v>887</v>
      </c>
      <c r="C633" s="1">
        <v>4.6638426497509471</v>
      </c>
      <c r="D633" s="1">
        <v>0.57560586734693875</v>
      </c>
      <c r="G633" s="1">
        <v>536</v>
      </c>
      <c r="H633" s="1" t="s">
        <v>888</v>
      </c>
      <c r="I633" s="1">
        <v>13.79</v>
      </c>
      <c r="J633" s="3">
        <v>2.8838611300000001</v>
      </c>
      <c r="M633" s="1"/>
    </row>
    <row r="634" spans="1:13" x14ac:dyDescent="0.25">
      <c r="A634" s="1">
        <v>879</v>
      </c>
      <c r="B634" s="1" t="s">
        <v>887</v>
      </c>
      <c r="C634" s="1">
        <v>4.6640418320105823</v>
      </c>
      <c r="D634" s="1">
        <v>3.4955436720142599</v>
      </c>
      <c r="G634" s="1">
        <v>536</v>
      </c>
      <c r="H634" s="1" t="s">
        <v>888</v>
      </c>
      <c r="I634" s="1">
        <v>13.99</v>
      </c>
      <c r="J634" s="3">
        <v>2.8740557799999999</v>
      </c>
      <c r="M634" s="1"/>
    </row>
    <row r="635" spans="1:13" x14ac:dyDescent="0.25">
      <c r="A635" s="1">
        <v>219</v>
      </c>
      <c r="B635" s="1" t="s">
        <v>887</v>
      </c>
      <c r="C635" s="1">
        <v>4.6680999616841925</v>
      </c>
      <c r="D635" s="1">
        <v>0.49639668367346934</v>
      </c>
      <c r="G635" s="1">
        <v>538</v>
      </c>
      <c r="H635" s="1" t="s">
        <v>888</v>
      </c>
      <c r="I635" s="1">
        <v>14.01</v>
      </c>
      <c r="J635" s="3">
        <v>3.2597327100000002</v>
      </c>
      <c r="M635" s="1"/>
    </row>
    <row r="636" spans="1:13" x14ac:dyDescent="0.25">
      <c r="A636" s="1">
        <v>393</v>
      </c>
      <c r="B636" s="1" t="s">
        <v>887</v>
      </c>
      <c r="C636" s="1">
        <v>4.673666300085074</v>
      </c>
      <c r="D636" s="1">
        <v>0.42295055184432179</v>
      </c>
      <c r="G636" s="1">
        <v>538</v>
      </c>
      <c r="H636" s="1" t="s">
        <v>888</v>
      </c>
      <c r="I636" s="1">
        <v>14</v>
      </c>
      <c r="J636" s="3">
        <v>3.27716444</v>
      </c>
      <c r="M636" s="1"/>
    </row>
    <row r="637" spans="1:13" x14ac:dyDescent="0.25">
      <c r="A637" s="1">
        <v>357</v>
      </c>
      <c r="B637" s="1" t="s">
        <v>887</v>
      </c>
      <c r="C637" s="1">
        <v>4.6766095688127578</v>
      </c>
      <c r="D637" s="1">
        <v>-1.8425746307302572E-2</v>
      </c>
      <c r="G637" s="1">
        <v>538</v>
      </c>
      <c r="H637" s="1" t="s">
        <v>888</v>
      </c>
      <c r="I637" s="1">
        <v>14.2</v>
      </c>
      <c r="J637" s="3">
        <v>3.2597327100000002</v>
      </c>
      <c r="M637" s="1"/>
    </row>
    <row r="638" spans="1:13" x14ac:dyDescent="0.25">
      <c r="A638" s="1">
        <v>853</v>
      </c>
      <c r="B638" s="1" t="s">
        <v>887</v>
      </c>
      <c r="C638" s="1">
        <v>4.682643022486773</v>
      </c>
      <c r="D638" s="1">
        <v>0.80677361853832441</v>
      </c>
      <c r="G638" s="1">
        <v>540</v>
      </c>
      <c r="H638" s="1" t="s">
        <v>888</v>
      </c>
      <c r="I638" s="1">
        <v>13.41</v>
      </c>
      <c r="J638" s="3">
        <v>3.1660371899999999</v>
      </c>
      <c r="M638" s="1"/>
    </row>
    <row r="639" spans="1:13" x14ac:dyDescent="0.25">
      <c r="A639" s="1">
        <v>199</v>
      </c>
      <c r="B639" s="1" t="s">
        <v>887</v>
      </c>
      <c r="C639" s="1">
        <v>4.6830005534505519</v>
      </c>
      <c r="D639" s="1">
        <v>0.39441964285714276</v>
      </c>
      <c r="G639" s="1">
        <v>540</v>
      </c>
      <c r="H639" s="1" t="s">
        <v>888</v>
      </c>
      <c r="I639" s="1">
        <v>13.42</v>
      </c>
      <c r="J639" s="3">
        <v>3.2052585699999998</v>
      </c>
      <c r="M639" s="1"/>
    </row>
    <row r="640" spans="1:13" x14ac:dyDescent="0.25">
      <c r="A640" s="1">
        <v>219</v>
      </c>
      <c r="B640" s="1" t="s">
        <v>887</v>
      </c>
      <c r="C640" s="1">
        <v>4.6851292094171741</v>
      </c>
      <c r="D640" s="1">
        <v>0.50558035714285698</v>
      </c>
      <c r="G640" s="1">
        <v>540</v>
      </c>
      <c r="H640" s="1" t="s">
        <v>888</v>
      </c>
      <c r="I640" s="1">
        <v>13.38</v>
      </c>
      <c r="J640" s="3">
        <v>3.1170104599999999</v>
      </c>
      <c r="M640" s="1"/>
    </row>
    <row r="641" spans="1:13" x14ac:dyDescent="0.25">
      <c r="A641" s="1">
        <v>393</v>
      </c>
      <c r="B641" s="1" t="s">
        <v>887</v>
      </c>
      <c r="C641" s="1">
        <v>4.6964911916668388</v>
      </c>
      <c r="D641" s="1">
        <v>0.44609533836770254</v>
      </c>
      <c r="G641" s="1">
        <v>542</v>
      </c>
      <c r="H641" s="1" t="s">
        <v>888</v>
      </c>
      <c r="I641" s="1">
        <v>5.5060000000000002</v>
      </c>
      <c r="J641" s="3">
        <v>1.0088611300000001</v>
      </c>
      <c r="M641" s="1"/>
    </row>
    <row r="642" spans="1:13" x14ac:dyDescent="0.25">
      <c r="A642" s="1">
        <v>955</v>
      </c>
      <c r="B642" s="1" t="s">
        <v>887</v>
      </c>
      <c r="C642" s="1">
        <v>4.6975705714566738</v>
      </c>
      <c r="D642" s="1">
        <v>1.2762135922330096</v>
      </c>
      <c r="G642" s="1">
        <v>542</v>
      </c>
      <c r="H642" s="1" t="s">
        <v>888</v>
      </c>
      <c r="I642" s="1">
        <v>5.4059999999999997</v>
      </c>
      <c r="J642" s="3">
        <v>0.98957728</v>
      </c>
      <c r="M642" s="1"/>
    </row>
    <row r="643" spans="1:13" x14ac:dyDescent="0.25">
      <c r="A643" s="1">
        <v>391</v>
      </c>
      <c r="B643" s="1" t="s">
        <v>887</v>
      </c>
      <c r="C643" s="1">
        <v>4.6998143616572445</v>
      </c>
      <c r="D643" s="1">
        <v>1.7343016199003546E-2</v>
      </c>
      <c r="G643" s="1">
        <v>542</v>
      </c>
      <c r="H643" s="1" t="s">
        <v>888</v>
      </c>
      <c r="I643" s="1">
        <v>5.58</v>
      </c>
      <c r="J643" s="3">
        <v>1.0293433999999999</v>
      </c>
      <c r="M643" s="1"/>
    </row>
    <row r="644" spans="1:13" x14ac:dyDescent="0.25">
      <c r="A644" s="1">
        <v>1065</v>
      </c>
      <c r="B644" s="1" t="s">
        <v>887</v>
      </c>
      <c r="C644" s="1">
        <v>4.7050742345524368</v>
      </c>
      <c r="D644" s="1">
        <v>0.55430306983570465</v>
      </c>
      <c r="G644" s="1">
        <v>544</v>
      </c>
      <c r="H644" s="1" t="s">
        <v>888</v>
      </c>
      <c r="I644" s="1">
        <v>5.1989999999999998</v>
      </c>
      <c r="J644" s="3">
        <v>0.92453514999999997</v>
      </c>
      <c r="M644" s="1"/>
    </row>
    <row r="645" spans="1:13" x14ac:dyDescent="0.25">
      <c r="A645" s="1">
        <v>557</v>
      </c>
      <c r="B645" s="1" t="s">
        <v>887</v>
      </c>
      <c r="C645" s="1">
        <v>4.7089999999999996</v>
      </c>
      <c r="D645" s="3">
        <v>0.28141342000000003</v>
      </c>
      <c r="G645" s="1">
        <v>544</v>
      </c>
      <c r="H645" s="1" t="s">
        <v>888</v>
      </c>
      <c r="I645" s="1">
        <v>5.07</v>
      </c>
      <c r="J645" s="3">
        <v>0.85088611000000003</v>
      </c>
      <c r="M645" s="1"/>
    </row>
    <row r="646" spans="1:13" x14ac:dyDescent="0.25">
      <c r="A646" s="1">
        <v>1065</v>
      </c>
      <c r="B646" s="1" t="s">
        <v>887</v>
      </c>
      <c r="C646" s="1">
        <v>4.7132882929133215</v>
      </c>
      <c r="D646" s="1">
        <v>0.55404826939540941</v>
      </c>
      <c r="G646" s="1">
        <v>544</v>
      </c>
      <c r="H646" s="1" t="s">
        <v>888</v>
      </c>
      <c r="I646" s="1">
        <v>5.2359999999999998</v>
      </c>
      <c r="J646" s="3">
        <v>0.90013074000000004</v>
      </c>
      <c r="M646" s="1"/>
    </row>
    <row r="647" spans="1:13" x14ac:dyDescent="0.25">
      <c r="A647" s="1">
        <v>649</v>
      </c>
      <c r="B647" s="1" t="s">
        <v>887</v>
      </c>
      <c r="C647" s="1">
        <v>4.7179181483689288</v>
      </c>
      <c r="D647" s="1">
        <v>0.46129065161586452</v>
      </c>
      <c r="G647" s="1">
        <v>546</v>
      </c>
      <c r="H647" s="1" t="s">
        <v>888</v>
      </c>
      <c r="I647" s="1">
        <v>4.8330000000000002</v>
      </c>
      <c r="J647" s="3">
        <v>0.82942329999999997</v>
      </c>
      <c r="M647" s="1"/>
    </row>
    <row r="648" spans="1:13" x14ac:dyDescent="0.25">
      <c r="A648" s="1">
        <v>161</v>
      </c>
      <c r="B648" s="1" t="s">
        <v>887</v>
      </c>
      <c r="C648" s="1">
        <v>4.7230618587423896</v>
      </c>
      <c r="D648" s="1">
        <v>0.43549429248330818</v>
      </c>
      <c r="G648" s="1">
        <v>546</v>
      </c>
      <c r="H648" s="1" t="s">
        <v>888</v>
      </c>
      <c r="I648" s="1">
        <v>4.952</v>
      </c>
      <c r="J648" s="3">
        <v>0.84641922999999997</v>
      </c>
      <c r="M648" s="1"/>
    </row>
    <row r="649" spans="1:13" x14ac:dyDescent="0.25">
      <c r="A649" s="1">
        <v>687</v>
      </c>
      <c r="B649" s="1" t="s">
        <v>887</v>
      </c>
      <c r="C649" s="1">
        <v>4.7239908512085051</v>
      </c>
      <c r="D649" s="1">
        <v>0.52137657790472691</v>
      </c>
      <c r="G649" s="1">
        <v>546</v>
      </c>
      <c r="H649" s="1" t="s">
        <v>888</v>
      </c>
      <c r="I649" s="1">
        <v>4.8310000000000004</v>
      </c>
      <c r="J649" s="3">
        <v>0.80981261000000004</v>
      </c>
      <c r="M649" s="1"/>
    </row>
    <row r="650" spans="1:13" x14ac:dyDescent="0.25">
      <c r="A650" s="1">
        <v>687</v>
      </c>
      <c r="B650" s="1" t="s">
        <v>887</v>
      </c>
      <c r="C650" s="1">
        <v>4.7260513898333016</v>
      </c>
      <c r="D650" s="1">
        <v>0.51124113148438233</v>
      </c>
      <c r="G650" s="1">
        <v>548</v>
      </c>
      <c r="H650" s="1" t="s">
        <v>888</v>
      </c>
      <c r="I650" s="1">
        <v>20.7</v>
      </c>
      <c r="J650" s="3">
        <v>2.88930854</v>
      </c>
      <c r="M650" s="1"/>
    </row>
    <row r="651" spans="1:13" x14ac:dyDescent="0.25">
      <c r="A651" s="1">
        <v>163</v>
      </c>
      <c r="B651" s="1" t="s">
        <v>887</v>
      </c>
      <c r="C651" s="1">
        <v>4.7337051385755036</v>
      </c>
      <c r="D651" s="1">
        <v>0.46306267499461556</v>
      </c>
      <c r="G651" s="1">
        <v>548</v>
      </c>
      <c r="H651" s="1" t="s">
        <v>888</v>
      </c>
      <c r="I651" s="1">
        <v>20.48</v>
      </c>
      <c r="J651" s="3">
        <v>2.8370133599999998</v>
      </c>
      <c r="M651" s="1"/>
    </row>
    <row r="652" spans="1:13" x14ac:dyDescent="0.25">
      <c r="A652" s="1">
        <v>393</v>
      </c>
      <c r="B652" s="1" t="s">
        <v>887</v>
      </c>
      <c r="C652" s="1">
        <v>4.7379909945427761</v>
      </c>
      <c r="D652" s="1">
        <v>0.40547850711588729</v>
      </c>
      <c r="G652" s="1">
        <v>548</v>
      </c>
      <c r="H652" s="1" t="s">
        <v>888</v>
      </c>
      <c r="I652" s="1">
        <v>20.84</v>
      </c>
      <c r="J652" s="3">
        <v>2.8871295799999999</v>
      </c>
      <c r="M652" s="1"/>
    </row>
    <row r="653" spans="1:13" x14ac:dyDescent="0.25">
      <c r="A653" s="1">
        <v>159</v>
      </c>
      <c r="B653" s="1" t="s">
        <v>887</v>
      </c>
      <c r="C653" s="1">
        <v>4.7507343863084852</v>
      </c>
      <c r="D653" s="1">
        <v>0.42063321128580661</v>
      </c>
      <c r="G653" s="1">
        <v>550</v>
      </c>
      <c r="H653" s="1" t="s">
        <v>888</v>
      </c>
      <c r="I653" s="1">
        <v>26.49</v>
      </c>
      <c r="J653" s="3">
        <v>2.6300116199999999</v>
      </c>
      <c r="M653" s="1"/>
    </row>
    <row r="654" spans="1:13" x14ac:dyDescent="0.25">
      <c r="A654" s="1">
        <v>853</v>
      </c>
      <c r="B654" s="1" t="s">
        <v>887</v>
      </c>
      <c r="C654" s="1">
        <v>4.7611813822751321</v>
      </c>
      <c r="D654" s="1">
        <v>0.82424242424242411</v>
      </c>
      <c r="G654" s="1">
        <v>550</v>
      </c>
      <c r="H654" s="1" t="s">
        <v>888</v>
      </c>
      <c r="I654" s="1">
        <v>25.7</v>
      </c>
      <c r="J654" s="3">
        <v>2.5134369599999999</v>
      </c>
      <c r="M654" s="1"/>
    </row>
    <row r="655" spans="1:13" x14ac:dyDescent="0.25">
      <c r="A655" s="1">
        <v>163</v>
      </c>
      <c r="B655" s="1" t="s">
        <v>887</v>
      </c>
      <c r="C655" s="1">
        <v>4.7656349780748437</v>
      </c>
      <c r="D655" s="1">
        <v>0.45961662718070212</v>
      </c>
      <c r="G655" s="1">
        <v>550</v>
      </c>
      <c r="H655" s="1" t="s">
        <v>888</v>
      </c>
      <c r="I655" s="1">
        <v>26.28</v>
      </c>
      <c r="J655" s="3">
        <v>2.58316386</v>
      </c>
      <c r="M655" s="1"/>
    </row>
    <row r="656" spans="1:13" x14ac:dyDescent="0.25">
      <c r="A656" s="1">
        <v>897</v>
      </c>
      <c r="B656" s="1" t="s">
        <v>887</v>
      </c>
      <c r="C656" s="1">
        <v>4.7797825727513228</v>
      </c>
      <c r="D656" s="1">
        <v>2.5878763866877974</v>
      </c>
      <c r="G656" s="1">
        <v>552</v>
      </c>
      <c r="H656" s="1" t="s">
        <v>888</v>
      </c>
      <c r="I656" s="1">
        <v>25.26</v>
      </c>
      <c r="J656" s="3">
        <v>2.3151510700000002</v>
      </c>
      <c r="M656" s="1"/>
    </row>
    <row r="657" spans="1:13" x14ac:dyDescent="0.25">
      <c r="A657" s="1">
        <v>897</v>
      </c>
      <c r="B657" s="1" t="s">
        <v>887</v>
      </c>
      <c r="C657" s="1">
        <v>4.781849371693121</v>
      </c>
      <c r="D657" s="1">
        <v>2.6733062599049129</v>
      </c>
      <c r="G657" s="1">
        <v>552</v>
      </c>
      <c r="H657" s="1" t="s">
        <v>888</v>
      </c>
      <c r="I657" s="1">
        <v>24.91</v>
      </c>
      <c r="J657" s="3">
        <v>2.2933614200000001</v>
      </c>
      <c r="M657" s="1"/>
    </row>
    <row r="658" spans="1:13" x14ac:dyDescent="0.25">
      <c r="A658" s="1">
        <v>159</v>
      </c>
      <c r="B658" s="1" t="s">
        <v>887</v>
      </c>
      <c r="C658" s="1">
        <v>4.7933075056409384</v>
      </c>
      <c r="D658" s="1">
        <v>0.42774068490200301</v>
      </c>
      <c r="G658" s="1">
        <v>552</v>
      </c>
      <c r="H658" s="1" t="s">
        <v>888</v>
      </c>
      <c r="I658" s="1">
        <v>25.62</v>
      </c>
      <c r="J658" s="3">
        <v>2.2737507300000002</v>
      </c>
      <c r="M658" s="1"/>
    </row>
    <row r="659" spans="1:13" x14ac:dyDescent="0.25">
      <c r="A659" s="1">
        <v>161</v>
      </c>
      <c r="B659" s="1" t="s">
        <v>887</v>
      </c>
      <c r="C659" s="1">
        <v>4.7975648175741838</v>
      </c>
      <c r="D659" s="1">
        <v>0.43183286668102522</v>
      </c>
      <c r="G659" s="1">
        <v>554</v>
      </c>
      <c r="H659" s="1" t="s">
        <v>888</v>
      </c>
      <c r="I659" s="1">
        <v>23.81</v>
      </c>
      <c r="J659" s="3">
        <v>2.4709471199999999</v>
      </c>
      <c r="M659" s="1"/>
    </row>
    <row r="660" spans="1:13" x14ac:dyDescent="0.25">
      <c r="A660" s="1">
        <v>577</v>
      </c>
      <c r="B660" s="1" t="s">
        <v>887</v>
      </c>
      <c r="C660" s="1">
        <v>4.8</v>
      </c>
      <c r="D660" s="3">
        <v>0.28413713000000002</v>
      </c>
      <c r="G660" s="1">
        <v>554</v>
      </c>
      <c r="H660" s="1" t="s">
        <v>888</v>
      </c>
      <c r="I660" s="1">
        <v>23.81</v>
      </c>
      <c r="J660" s="3">
        <v>2.4774840199999999</v>
      </c>
      <c r="M660" s="1"/>
    </row>
    <row r="661" spans="1:13" x14ac:dyDescent="0.25">
      <c r="A661" s="1">
        <v>687</v>
      </c>
      <c r="B661" s="1" t="s">
        <v>887</v>
      </c>
      <c r="C661" s="1">
        <v>4.8064123962003666</v>
      </c>
      <c r="D661" s="1">
        <v>0.53865290703031421</v>
      </c>
      <c r="G661" s="1">
        <v>554</v>
      </c>
      <c r="H661" s="1" t="s">
        <v>888</v>
      </c>
      <c r="I661" s="1">
        <v>22.92</v>
      </c>
      <c r="J661" s="3">
        <v>2.4829314400000002</v>
      </c>
      <c r="M661" s="1"/>
    </row>
    <row r="662" spans="1:13" x14ac:dyDescent="0.25">
      <c r="A662" s="1">
        <v>221</v>
      </c>
      <c r="B662" s="1" t="s">
        <v>887</v>
      </c>
      <c r="C662" s="1">
        <v>4.8149772233811579</v>
      </c>
      <c r="D662" s="1">
        <v>0.57417091836734679</v>
      </c>
      <c r="G662" s="1">
        <v>556</v>
      </c>
      <c r="H662" s="1" t="s">
        <v>888</v>
      </c>
      <c r="I662" s="1">
        <v>25.24</v>
      </c>
      <c r="J662" s="3">
        <v>2.8696978500000001</v>
      </c>
      <c r="M662" s="1"/>
    </row>
    <row r="663" spans="1:13" x14ac:dyDescent="0.25">
      <c r="A663" s="1">
        <v>557</v>
      </c>
      <c r="B663" s="1" t="s">
        <v>887</v>
      </c>
      <c r="C663" s="1">
        <v>4.819</v>
      </c>
      <c r="D663" s="3">
        <v>0.26692329999999997</v>
      </c>
      <c r="G663" s="1">
        <v>556</v>
      </c>
      <c r="H663" s="1" t="s">
        <v>888</v>
      </c>
      <c r="I663" s="1">
        <v>25.04</v>
      </c>
      <c r="J663" s="3">
        <v>2.8914875100000001</v>
      </c>
      <c r="M663" s="1"/>
    </row>
    <row r="664" spans="1:13" x14ac:dyDescent="0.25">
      <c r="A664" s="1">
        <v>221</v>
      </c>
      <c r="B664" s="1" t="s">
        <v>887</v>
      </c>
      <c r="C664" s="1">
        <v>4.8192345353144024</v>
      </c>
      <c r="D664" s="1">
        <v>0.52940051020408163</v>
      </c>
      <c r="G664" s="1">
        <v>556</v>
      </c>
      <c r="H664" s="1" t="s">
        <v>888</v>
      </c>
      <c r="I664" s="1">
        <v>25.43</v>
      </c>
      <c r="J664" s="3">
        <v>2.6539802400000001</v>
      </c>
      <c r="M664" s="1"/>
    </row>
    <row r="665" spans="1:13" x14ac:dyDescent="0.25">
      <c r="A665" s="1">
        <v>577</v>
      </c>
      <c r="B665" s="1" t="s">
        <v>887</v>
      </c>
      <c r="C665" s="1">
        <v>4.8310000000000004</v>
      </c>
      <c r="D665" s="3">
        <v>0.31584108</v>
      </c>
      <c r="G665" s="1">
        <v>558</v>
      </c>
      <c r="H665" s="1" t="s">
        <v>888</v>
      </c>
      <c r="I665" s="1">
        <v>22.55</v>
      </c>
      <c r="J665" s="3">
        <v>2.3227774499999998</v>
      </c>
      <c r="M665" s="1"/>
    </row>
    <row r="666" spans="1:13" x14ac:dyDescent="0.25">
      <c r="A666" s="1">
        <v>1101</v>
      </c>
      <c r="B666" s="1" t="s">
        <v>887</v>
      </c>
      <c r="C666" s="1">
        <v>4.8323921391461484</v>
      </c>
      <c r="D666" s="1">
        <v>3.4299808390068898</v>
      </c>
      <c r="G666" s="1">
        <v>558</v>
      </c>
      <c r="H666" s="1" t="s">
        <v>888</v>
      </c>
      <c r="I666" s="1">
        <v>22.63</v>
      </c>
      <c r="J666" s="3">
        <v>2.36090936</v>
      </c>
      <c r="M666" s="1"/>
    </row>
    <row r="667" spans="1:13" x14ac:dyDescent="0.25">
      <c r="A667" s="1">
        <v>1067</v>
      </c>
      <c r="B667" s="1" t="s">
        <v>887</v>
      </c>
      <c r="C667" s="1">
        <v>4.840606197507034</v>
      </c>
      <c r="D667" s="1">
        <v>0.61239757022300123</v>
      </c>
      <c r="G667" s="1">
        <v>558</v>
      </c>
      <c r="H667" s="1" t="s">
        <v>888</v>
      </c>
      <c r="I667" s="1">
        <v>21.92</v>
      </c>
      <c r="J667" s="3">
        <v>2.3358512500000002</v>
      </c>
      <c r="M667" s="1"/>
    </row>
    <row r="668" spans="1:13" x14ac:dyDescent="0.25">
      <c r="A668" s="1">
        <v>219</v>
      </c>
      <c r="B668" s="1" t="s">
        <v>887</v>
      </c>
      <c r="C668" s="1">
        <v>4.8447784069138748</v>
      </c>
      <c r="D668" s="1">
        <v>0.51438137755102031</v>
      </c>
      <c r="G668" s="1">
        <v>560</v>
      </c>
      <c r="H668" s="1" t="s">
        <v>888</v>
      </c>
      <c r="I668" s="1">
        <v>10.210000000000001</v>
      </c>
      <c r="J668" s="3">
        <v>1.5764817</v>
      </c>
      <c r="M668" s="1"/>
    </row>
    <row r="669" spans="1:13" x14ac:dyDescent="0.25">
      <c r="A669" s="1">
        <v>899</v>
      </c>
      <c r="B669" s="1" t="s">
        <v>887</v>
      </c>
      <c r="C669" s="1">
        <v>4.8562541335978837</v>
      </c>
      <c r="D669" s="1">
        <v>2.3365392234548339</v>
      </c>
      <c r="G669" s="1">
        <v>560</v>
      </c>
      <c r="H669" s="1" t="s">
        <v>888</v>
      </c>
      <c r="I669" s="1">
        <v>10.36</v>
      </c>
      <c r="J669" s="3">
        <v>1.61897153</v>
      </c>
      <c r="M669" s="1"/>
    </row>
    <row r="670" spans="1:13" x14ac:dyDescent="0.25">
      <c r="A670" s="1">
        <v>161</v>
      </c>
      <c r="B670" s="1" t="s">
        <v>887</v>
      </c>
      <c r="C670" s="1">
        <v>4.8571671846396187</v>
      </c>
      <c r="D670" s="1">
        <v>0.45638595735515836</v>
      </c>
      <c r="G670" s="1">
        <v>560</v>
      </c>
      <c r="H670" s="1" t="s">
        <v>888</v>
      </c>
      <c r="I670" s="1">
        <v>10.63</v>
      </c>
      <c r="J670" s="3">
        <v>1.65928239</v>
      </c>
      <c r="M670" s="1"/>
    </row>
    <row r="671" spans="1:13" x14ac:dyDescent="0.25">
      <c r="A671" s="1">
        <v>553</v>
      </c>
      <c r="B671" s="1" t="s">
        <v>887</v>
      </c>
      <c r="C671" s="1">
        <v>4.8600000000000003</v>
      </c>
      <c r="D671" s="3">
        <v>0.30777891000000002</v>
      </c>
      <c r="G671" s="1">
        <v>562</v>
      </c>
      <c r="H671" s="1" t="s">
        <v>888</v>
      </c>
      <c r="I671" s="1">
        <v>11.03</v>
      </c>
      <c r="J671" s="3">
        <v>1.64947705</v>
      </c>
      <c r="M671" s="1"/>
    </row>
    <row r="672" spans="1:13" x14ac:dyDescent="0.25">
      <c r="A672" s="1">
        <v>897</v>
      </c>
      <c r="B672" s="1" t="s">
        <v>887</v>
      </c>
      <c r="C672" s="1">
        <v>4.86245453042328</v>
      </c>
      <c r="D672" s="1">
        <v>2.6819730586370838</v>
      </c>
      <c r="G672" s="1">
        <v>562</v>
      </c>
      <c r="H672" s="1" t="s">
        <v>888</v>
      </c>
      <c r="I672" s="1">
        <v>10.97</v>
      </c>
      <c r="J672" s="3">
        <v>1.6723561899999999</v>
      </c>
      <c r="M672" s="1"/>
    </row>
    <row r="673" spans="1:13" x14ac:dyDescent="0.25">
      <c r="A673" s="1">
        <v>577</v>
      </c>
      <c r="B673" s="1" t="s">
        <v>887</v>
      </c>
      <c r="C673" s="1">
        <v>4.8689999999999998</v>
      </c>
      <c r="D673" s="3">
        <v>0.30080622000000001</v>
      </c>
      <c r="G673" s="1">
        <v>562</v>
      </c>
      <c r="H673" s="1" t="s">
        <v>888</v>
      </c>
      <c r="I673" s="1">
        <v>11.35</v>
      </c>
      <c r="J673" s="3">
        <v>1.6483875699999999</v>
      </c>
      <c r="M673" s="1"/>
    </row>
    <row r="674" spans="1:13" x14ac:dyDescent="0.25">
      <c r="A674" s="1">
        <v>159</v>
      </c>
      <c r="B674" s="1" t="s">
        <v>887</v>
      </c>
      <c r="C674" s="1">
        <v>4.869939120439355</v>
      </c>
      <c r="D674" s="1">
        <v>0.46284729700624599</v>
      </c>
      <c r="G674" s="1">
        <v>564</v>
      </c>
      <c r="H674" s="1" t="s">
        <v>888</v>
      </c>
      <c r="I674" s="1">
        <v>9.5169999999999995</v>
      </c>
      <c r="J674" s="3">
        <v>1.47515979</v>
      </c>
      <c r="M674" s="1"/>
    </row>
    <row r="675" spans="1:13" x14ac:dyDescent="0.25">
      <c r="A675" s="1">
        <v>163</v>
      </c>
      <c r="B675" s="1" t="s">
        <v>887</v>
      </c>
      <c r="C675" s="1">
        <v>4.869939120439355</v>
      </c>
      <c r="D675" s="1">
        <v>0.5022614688778807</v>
      </c>
      <c r="G675" s="1">
        <v>564</v>
      </c>
      <c r="H675" s="1" t="s">
        <v>888</v>
      </c>
      <c r="I675" s="1">
        <v>9.8689999999999998</v>
      </c>
      <c r="J675" s="3">
        <v>1.42286461</v>
      </c>
      <c r="M675" s="1"/>
    </row>
    <row r="676" spans="1:13" x14ac:dyDescent="0.25">
      <c r="A676" s="1">
        <v>1037</v>
      </c>
      <c r="B676" s="1" t="s">
        <v>887</v>
      </c>
      <c r="C676" s="1">
        <v>4.8772570979467522</v>
      </c>
      <c r="D676" s="1">
        <v>0.75706289508069347</v>
      </c>
      <c r="G676" s="1">
        <v>564</v>
      </c>
      <c r="H676" s="1" t="s">
        <v>888</v>
      </c>
      <c r="I676" s="1">
        <v>9.7119999999999997</v>
      </c>
      <c r="J676" s="3">
        <v>1.47298083</v>
      </c>
      <c r="M676" s="1"/>
    </row>
    <row r="677" spans="1:13" x14ac:dyDescent="0.25">
      <c r="A677" s="1">
        <v>557</v>
      </c>
      <c r="B677" s="1" t="s">
        <v>887</v>
      </c>
      <c r="C677" s="1">
        <v>4.8849999999999998</v>
      </c>
      <c r="D677" s="3">
        <v>0.25493898999999998</v>
      </c>
      <c r="G677" s="1">
        <v>566</v>
      </c>
      <c r="H677" s="1" t="s">
        <v>888</v>
      </c>
      <c r="I677" s="1">
        <v>5.5140000000000002</v>
      </c>
      <c r="J677" s="3">
        <v>0.70456856000000001</v>
      </c>
      <c r="M677" s="1"/>
    </row>
    <row r="678" spans="1:13" x14ac:dyDescent="0.25">
      <c r="A678" s="1">
        <v>1037</v>
      </c>
      <c r="B678" s="1" t="s">
        <v>887</v>
      </c>
      <c r="C678" s="1">
        <v>4.9008350525591897</v>
      </c>
      <c r="D678" s="1">
        <v>0.72814916834410426</v>
      </c>
      <c r="G678" s="1">
        <v>566</v>
      </c>
      <c r="H678" s="1" t="s">
        <v>888</v>
      </c>
      <c r="I678" s="1">
        <v>5.468</v>
      </c>
      <c r="J678" s="3">
        <v>0.70304328999999999</v>
      </c>
      <c r="M678" s="1"/>
    </row>
    <row r="679" spans="1:13" x14ac:dyDescent="0.25">
      <c r="A679" s="1">
        <v>899</v>
      </c>
      <c r="B679" s="1" t="s">
        <v>887</v>
      </c>
      <c r="C679" s="1">
        <v>4.9182581018518512</v>
      </c>
      <c r="D679" s="1">
        <v>2.3575871632329632</v>
      </c>
      <c r="G679" s="1">
        <v>566</v>
      </c>
      <c r="H679" s="1" t="s">
        <v>888</v>
      </c>
      <c r="I679" s="1">
        <v>5.6070000000000002</v>
      </c>
      <c r="J679" s="3">
        <v>0.69171267000000003</v>
      </c>
      <c r="M679" s="1"/>
    </row>
    <row r="680" spans="1:13" x14ac:dyDescent="0.25">
      <c r="A680" s="1">
        <v>1103</v>
      </c>
      <c r="B680" s="1" t="s">
        <v>887</v>
      </c>
      <c r="C680" s="1">
        <v>4.9186397519354381</v>
      </c>
      <c r="D680" s="1">
        <v>3.3764727465449056</v>
      </c>
      <c r="G680" s="1">
        <v>568</v>
      </c>
      <c r="H680" s="1" t="s">
        <v>888</v>
      </c>
      <c r="I680" s="1">
        <v>5.5259999999999998</v>
      </c>
      <c r="J680" s="3">
        <v>0.47370715000000002</v>
      </c>
      <c r="M680" s="1"/>
    </row>
    <row r="681" spans="1:13" x14ac:dyDescent="0.25">
      <c r="A681" s="1">
        <v>217</v>
      </c>
      <c r="B681" s="1" t="s">
        <v>887</v>
      </c>
      <c r="C681" s="1">
        <v>4.9192813657456682</v>
      </c>
      <c r="D681" s="1">
        <v>0.5970344387755101</v>
      </c>
      <c r="G681" s="1">
        <v>568</v>
      </c>
      <c r="H681" s="1" t="s">
        <v>888</v>
      </c>
      <c r="I681" s="1">
        <v>5.6680000000000001</v>
      </c>
      <c r="J681" s="3">
        <v>0.47534136999999999</v>
      </c>
      <c r="M681" s="1"/>
    </row>
    <row r="682" spans="1:13" x14ac:dyDescent="0.25">
      <c r="A682" s="1">
        <v>651</v>
      </c>
      <c r="B682" s="1" t="s">
        <v>887</v>
      </c>
      <c r="C682" s="1">
        <v>4.9275833007872727</v>
      </c>
      <c r="D682" s="1">
        <v>0.47170324532920793</v>
      </c>
      <c r="G682" s="1">
        <v>568</v>
      </c>
      <c r="H682" s="1" t="s">
        <v>888</v>
      </c>
      <c r="I682" s="1">
        <v>5.6950000000000003</v>
      </c>
      <c r="J682" s="3">
        <v>0.47294450999999998</v>
      </c>
      <c r="M682" s="1"/>
    </row>
    <row r="683" spans="1:13" x14ac:dyDescent="0.25">
      <c r="A683" s="1">
        <v>957</v>
      </c>
      <c r="B683" s="1" t="s">
        <v>887</v>
      </c>
      <c r="C683" s="1">
        <v>4.9414970000983578</v>
      </c>
      <c r="D683" s="1">
        <v>1.4224919093851132</v>
      </c>
      <c r="G683" s="1">
        <v>570</v>
      </c>
      <c r="H683" s="1" t="s">
        <v>888</v>
      </c>
      <c r="I683" s="1">
        <v>5.7670000000000003</v>
      </c>
      <c r="J683" s="3">
        <v>0.73202352999999998</v>
      </c>
      <c r="M683" s="1"/>
    </row>
    <row r="684" spans="1:13" x14ac:dyDescent="0.25">
      <c r="A684" s="1">
        <v>651</v>
      </c>
      <c r="B684" s="1" t="s">
        <v>887</v>
      </c>
      <c r="C684" s="1">
        <v>4.9666385742769643</v>
      </c>
      <c r="D684" s="1">
        <v>0.47850330652975875</v>
      </c>
      <c r="G684" s="1">
        <v>570</v>
      </c>
      <c r="H684" s="1" t="s">
        <v>888</v>
      </c>
      <c r="I684" s="1">
        <v>5.8070000000000004</v>
      </c>
      <c r="J684" s="3">
        <v>0.67014090999999998</v>
      </c>
      <c r="M684" s="1"/>
    </row>
    <row r="685" spans="1:13" x14ac:dyDescent="0.25">
      <c r="A685" s="1">
        <v>553</v>
      </c>
      <c r="B685" s="1" t="s">
        <v>887</v>
      </c>
      <c r="C685" s="1">
        <v>4.9850000000000003</v>
      </c>
      <c r="D685" s="3">
        <v>0.32183324000000002</v>
      </c>
      <c r="G685" s="1">
        <v>570</v>
      </c>
      <c r="H685" s="1" t="s">
        <v>888</v>
      </c>
      <c r="I685" s="1">
        <v>5.734</v>
      </c>
      <c r="J685" s="3">
        <v>0.69955694000000002</v>
      </c>
      <c r="M685" s="1"/>
    </row>
    <row r="686" spans="1:13" x14ac:dyDescent="0.25">
      <c r="A686" s="1">
        <v>899</v>
      </c>
      <c r="B686" s="1" t="s">
        <v>887</v>
      </c>
      <c r="C686" s="1">
        <v>4.9926628637566139</v>
      </c>
      <c r="D686" s="1">
        <v>2.3315867670364505</v>
      </c>
      <c r="G686" s="1">
        <v>572</v>
      </c>
      <c r="H686" s="1" t="s">
        <v>888</v>
      </c>
      <c r="I686" s="1">
        <v>38.520000000000003</v>
      </c>
      <c r="J686" s="3">
        <v>6.2242155700000001</v>
      </c>
      <c r="M686" s="1"/>
    </row>
    <row r="687" spans="1:13" x14ac:dyDescent="0.25">
      <c r="A687" s="1">
        <v>1067</v>
      </c>
      <c r="B687" s="1" t="s">
        <v>887</v>
      </c>
      <c r="C687" s="1">
        <v>5.0028338501345058</v>
      </c>
      <c r="D687" s="1">
        <v>0.63303640588690946</v>
      </c>
      <c r="G687" s="1">
        <v>572</v>
      </c>
      <c r="H687" s="1" t="s">
        <v>888</v>
      </c>
      <c r="I687" s="1">
        <v>39.869999999999997</v>
      </c>
      <c r="J687" s="3">
        <v>6.1817257400000001</v>
      </c>
      <c r="M687" s="1"/>
    </row>
    <row r="688" spans="1:13" x14ac:dyDescent="0.25">
      <c r="A688" s="1">
        <v>1067</v>
      </c>
      <c r="B688" s="1" t="s">
        <v>887</v>
      </c>
      <c r="C688" s="1">
        <v>5.0028338501345058</v>
      </c>
      <c r="D688" s="1">
        <v>0.64628602878225772</v>
      </c>
      <c r="G688" s="1">
        <v>572</v>
      </c>
      <c r="H688" s="1" t="s">
        <v>888</v>
      </c>
      <c r="I688" s="1">
        <v>39.1</v>
      </c>
      <c r="J688" s="3">
        <v>6.2492736799999999</v>
      </c>
      <c r="M688" s="1"/>
    </row>
    <row r="689" spans="1:13" x14ac:dyDescent="0.25">
      <c r="A689" s="1">
        <v>851</v>
      </c>
      <c r="B689" s="1" t="s">
        <v>887</v>
      </c>
      <c r="C689" s="1">
        <v>5.0071304563492056</v>
      </c>
      <c r="D689" s="1">
        <v>1.0454545454545456</v>
      </c>
      <c r="G689" s="1">
        <v>574</v>
      </c>
      <c r="H689" s="1" t="s">
        <v>888</v>
      </c>
      <c r="I689" s="1">
        <v>37.51</v>
      </c>
      <c r="J689" s="3">
        <v>5.8777600200000002</v>
      </c>
      <c r="M689" s="1"/>
    </row>
    <row r="690" spans="1:13" x14ac:dyDescent="0.25">
      <c r="A690" s="1">
        <v>657</v>
      </c>
      <c r="B690" s="1" t="s">
        <v>887</v>
      </c>
      <c r="C690" s="1">
        <v>5.0083451814304256</v>
      </c>
      <c r="D690" s="1">
        <v>0.35690592462913479</v>
      </c>
      <c r="G690" s="1">
        <v>574</v>
      </c>
      <c r="H690" s="1" t="s">
        <v>888</v>
      </c>
      <c r="I690" s="1">
        <v>36.74</v>
      </c>
      <c r="J690" s="3">
        <v>5.8461650199999999</v>
      </c>
      <c r="M690" s="1"/>
    </row>
    <row r="691" spans="1:13" x14ac:dyDescent="0.25">
      <c r="A691" s="1">
        <v>1103</v>
      </c>
      <c r="B691" s="1" t="s">
        <v>887</v>
      </c>
      <c r="C691" s="1">
        <v>5.0110479084953896</v>
      </c>
      <c r="D691" s="1">
        <v>3.5064209710954382</v>
      </c>
      <c r="G691" s="1">
        <v>574</v>
      </c>
      <c r="H691" s="1" t="s">
        <v>888</v>
      </c>
      <c r="I691" s="1">
        <v>37.46</v>
      </c>
      <c r="J691" s="3">
        <v>5.56943637</v>
      </c>
      <c r="M691" s="1"/>
    </row>
    <row r="692" spans="1:13" x14ac:dyDescent="0.25">
      <c r="A692" s="1">
        <v>1037</v>
      </c>
      <c r="B692" s="1" t="s">
        <v>887</v>
      </c>
      <c r="C692" s="1">
        <v>5.0147951665193045</v>
      </c>
      <c r="D692" s="1">
        <v>0.76236006639121368</v>
      </c>
      <c r="G692" s="1">
        <v>576</v>
      </c>
      <c r="H692" s="1" t="s">
        <v>888</v>
      </c>
      <c r="I692" s="1">
        <v>35.43</v>
      </c>
      <c r="J692" s="3">
        <v>5.5345729199999996</v>
      </c>
      <c r="M692" s="1"/>
    </row>
    <row r="693" spans="1:13" x14ac:dyDescent="0.25">
      <c r="A693" s="1">
        <v>651</v>
      </c>
      <c r="B693" s="1" t="s">
        <v>887</v>
      </c>
      <c r="C693" s="1">
        <v>5.0262492548664932</v>
      </c>
      <c r="D693" s="1">
        <v>0.49082841745575712</v>
      </c>
      <c r="G693" s="1">
        <v>576</v>
      </c>
      <c r="H693" s="1" t="s">
        <v>888</v>
      </c>
      <c r="I693" s="1">
        <v>34.46</v>
      </c>
      <c r="J693" s="3">
        <v>5.6772951799999998</v>
      </c>
      <c r="M693" s="1"/>
    </row>
    <row r="694" spans="1:13" x14ac:dyDescent="0.25">
      <c r="A694" s="1">
        <v>217</v>
      </c>
      <c r="B694" s="1" t="s">
        <v>887</v>
      </c>
      <c r="C694" s="1">
        <v>5.029971476010048</v>
      </c>
      <c r="D694" s="1">
        <v>0.58306760204081631</v>
      </c>
      <c r="G694" s="1">
        <v>576</v>
      </c>
      <c r="H694" s="1" t="s">
        <v>888</v>
      </c>
      <c r="I694" s="1">
        <v>34.1</v>
      </c>
      <c r="J694" s="3">
        <v>5.4953515399999997</v>
      </c>
      <c r="M694" s="1"/>
    </row>
    <row r="695" spans="1:13" x14ac:dyDescent="0.25">
      <c r="A695" s="1">
        <v>553</v>
      </c>
      <c r="B695" s="1" t="s">
        <v>887</v>
      </c>
      <c r="C695" s="1">
        <v>5.0330000000000004</v>
      </c>
      <c r="D695" s="3">
        <v>0.35222980999999998</v>
      </c>
      <c r="G695" s="1">
        <v>578</v>
      </c>
      <c r="H695" s="1" t="s">
        <v>888</v>
      </c>
      <c r="I695" s="1">
        <v>7.5430000000000001</v>
      </c>
      <c r="J695" s="3">
        <v>0.66970510999999999</v>
      </c>
      <c r="M695" s="1"/>
    </row>
    <row r="696" spans="1:13" x14ac:dyDescent="0.25">
      <c r="A696" s="1">
        <v>201</v>
      </c>
      <c r="B696" s="1" t="s">
        <v>887</v>
      </c>
      <c r="C696" s="1">
        <v>5.0448720677764056</v>
      </c>
      <c r="D696" s="1">
        <v>0.43938137755102036</v>
      </c>
      <c r="G696" s="1">
        <v>578</v>
      </c>
      <c r="H696" s="1" t="s">
        <v>888</v>
      </c>
      <c r="I696" s="1">
        <v>7.415</v>
      </c>
      <c r="J696" s="3">
        <v>0.63604008999999995</v>
      </c>
      <c r="M696" s="1"/>
    </row>
    <row r="697" spans="1:13" x14ac:dyDescent="0.25">
      <c r="A697" s="1">
        <v>217</v>
      </c>
      <c r="B697" s="1" t="s">
        <v>887</v>
      </c>
      <c r="C697" s="1">
        <v>5.0448720677764056</v>
      </c>
      <c r="D697" s="1">
        <v>0.54987244897959175</v>
      </c>
      <c r="G697" s="1">
        <v>578</v>
      </c>
      <c r="H697" s="1" t="s">
        <v>888</v>
      </c>
      <c r="I697" s="1">
        <v>7.6929999999999996</v>
      </c>
      <c r="J697" s="3">
        <v>0.62819581999999996</v>
      </c>
      <c r="M697" s="1"/>
    </row>
    <row r="698" spans="1:13" x14ac:dyDescent="0.25">
      <c r="A698" s="1">
        <v>847</v>
      </c>
      <c r="B698" s="1" t="s">
        <v>887</v>
      </c>
      <c r="C698" s="1">
        <v>5.0484664351851851</v>
      </c>
      <c r="D698" s="1">
        <v>1.0508021390374331</v>
      </c>
      <c r="G698" s="1">
        <v>580</v>
      </c>
      <c r="H698" s="1" t="s">
        <v>888</v>
      </c>
      <c r="I698" s="1">
        <v>7.5720000000000001</v>
      </c>
      <c r="J698" s="3">
        <v>0.65260023</v>
      </c>
      <c r="M698" s="1"/>
    </row>
    <row r="699" spans="1:13" x14ac:dyDescent="0.25">
      <c r="A699" s="1">
        <v>657</v>
      </c>
      <c r="B699" s="1" t="s">
        <v>887</v>
      </c>
      <c r="C699" s="1">
        <v>5.0598586470503388</v>
      </c>
      <c r="D699" s="1">
        <v>0.33041555330323419</v>
      </c>
      <c r="G699" s="1">
        <v>580</v>
      </c>
      <c r="H699" s="1" t="s">
        <v>888</v>
      </c>
      <c r="I699" s="1">
        <v>7.4269999999999996</v>
      </c>
      <c r="J699" s="3">
        <v>0.58864759</v>
      </c>
      <c r="M699" s="1"/>
    </row>
    <row r="700" spans="1:13" x14ac:dyDescent="0.25">
      <c r="A700" s="1">
        <v>659</v>
      </c>
      <c r="B700" s="1" t="s">
        <v>887</v>
      </c>
      <c r="C700" s="1">
        <v>5.0722218787991178</v>
      </c>
      <c r="D700" s="1">
        <v>0.39284068921035664</v>
      </c>
      <c r="G700" s="1">
        <v>580</v>
      </c>
      <c r="H700" s="1" t="s">
        <v>888</v>
      </c>
      <c r="I700" s="1">
        <v>7.5990000000000002</v>
      </c>
      <c r="J700" s="3">
        <v>0.61305200000000004</v>
      </c>
      <c r="M700" s="1"/>
    </row>
    <row r="701" spans="1:13" x14ac:dyDescent="0.25">
      <c r="A701" s="1">
        <v>957</v>
      </c>
      <c r="B701" s="1" t="s">
        <v>887</v>
      </c>
      <c r="C701" s="1">
        <v>5.0752631061276681</v>
      </c>
      <c r="D701" s="1">
        <v>1.4634304207119739</v>
      </c>
      <c r="G701" s="1">
        <v>582</v>
      </c>
      <c r="H701" s="1" t="s">
        <v>888</v>
      </c>
      <c r="I701" s="1">
        <v>7.24</v>
      </c>
      <c r="J701" s="3">
        <v>0.78170395000000004</v>
      </c>
      <c r="M701" s="1"/>
    </row>
    <row r="702" spans="1:13" x14ac:dyDescent="0.25">
      <c r="A702" s="1">
        <v>201</v>
      </c>
      <c r="B702" s="1" t="s">
        <v>887</v>
      </c>
      <c r="C702" s="1">
        <v>5.0831878751756152</v>
      </c>
      <c r="D702" s="1">
        <v>0.42388392857142854</v>
      </c>
      <c r="G702" s="1">
        <v>582</v>
      </c>
      <c r="H702" s="1" t="s">
        <v>888</v>
      </c>
      <c r="I702" s="1">
        <v>7.0720000000000001</v>
      </c>
      <c r="J702" s="3">
        <v>0.70282538999999999</v>
      </c>
      <c r="M702" s="1"/>
    </row>
    <row r="703" spans="1:13" x14ac:dyDescent="0.25">
      <c r="A703" s="1">
        <v>1103</v>
      </c>
      <c r="B703" s="1" t="s">
        <v>887</v>
      </c>
      <c r="C703" s="1">
        <v>5.0952420066944581</v>
      </c>
      <c r="D703" s="1">
        <v>3.4732969138570668</v>
      </c>
      <c r="G703" s="1">
        <v>582</v>
      </c>
      <c r="H703" s="1" t="s">
        <v>888</v>
      </c>
      <c r="I703" s="1">
        <v>7.1820000000000004</v>
      </c>
      <c r="J703" s="3">
        <v>0.68572051000000001</v>
      </c>
      <c r="M703" s="1"/>
    </row>
    <row r="704" spans="1:13" x14ac:dyDescent="0.25">
      <c r="A704" s="1">
        <v>851</v>
      </c>
      <c r="B704" s="1" t="s">
        <v>887</v>
      </c>
      <c r="C704" s="1">
        <v>5.1104704034391526</v>
      </c>
      <c r="D704" s="1">
        <v>1.0819964349376112</v>
      </c>
      <c r="G704" s="1">
        <v>584</v>
      </c>
      <c r="H704" s="1" t="s">
        <v>888</v>
      </c>
      <c r="I704" s="1">
        <v>7.4210000000000003</v>
      </c>
      <c r="J704" s="3">
        <v>1.493681</v>
      </c>
      <c r="M704" s="1"/>
    </row>
    <row r="705" spans="1:13" x14ac:dyDescent="0.25">
      <c r="A705" s="1">
        <v>957</v>
      </c>
      <c r="B705" s="1" t="s">
        <v>887</v>
      </c>
      <c r="C705" s="1">
        <v>5.1146060784892295</v>
      </c>
      <c r="D705" s="1">
        <v>1.4119741100323624</v>
      </c>
      <c r="G705" s="1">
        <v>584</v>
      </c>
      <c r="H705" s="1" t="s">
        <v>888</v>
      </c>
      <c r="I705" s="1">
        <v>7.1779999999999999</v>
      </c>
      <c r="J705" s="3">
        <v>1.4359384100000001</v>
      </c>
      <c r="M705" s="1"/>
    </row>
    <row r="706" spans="1:13" x14ac:dyDescent="0.25">
      <c r="A706" s="1">
        <v>201</v>
      </c>
      <c r="B706" s="1" t="s">
        <v>887</v>
      </c>
      <c r="C706" s="1">
        <v>5.1172463706415776</v>
      </c>
      <c r="D706" s="1">
        <v>0.43000637755102039</v>
      </c>
      <c r="G706" s="1">
        <v>584</v>
      </c>
      <c r="H706" s="1" t="s">
        <v>888</v>
      </c>
      <c r="I706" s="1">
        <v>7.3010000000000002</v>
      </c>
      <c r="J706" s="3">
        <v>1.4947704799999999</v>
      </c>
      <c r="M706" s="1"/>
    </row>
    <row r="707" spans="1:13" x14ac:dyDescent="0.25">
      <c r="A707" s="1">
        <v>847</v>
      </c>
      <c r="B707" s="1" t="s">
        <v>887</v>
      </c>
      <c r="C707" s="1">
        <v>5.1290715939153442</v>
      </c>
      <c r="D707" s="1">
        <v>1.0659536541889483</v>
      </c>
      <c r="G707" s="1">
        <v>586</v>
      </c>
      <c r="H707" s="1" t="s">
        <v>888</v>
      </c>
      <c r="I707" s="1">
        <v>8.2859999999999996</v>
      </c>
      <c r="J707" s="3">
        <v>1.5013073800000001</v>
      </c>
      <c r="M707" s="1"/>
    </row>
    <row r="708" spans="1:13" x14ac:dyDescent="0.25">
      <c r="A708" s="1">
        <v>851</v>
      </c>
      <c r="B708" s="1" t="s">
        <v>887</v>
      </c>
      <c r="C708" s="1">
        <v>5.1332051917989423</v>
      </c>
      <c r="D708" s="1">
        <v>1.0588235294117647</v>
      </c>
      <c r="G708" s="1">
        <v>586</v>
      </c>
      <c r="H708" s="1" t="s">
        <v>888</v>
      </c>
      <c r="I708" s="1">
        <v>8.0660000000000007</v>
      </c>
      <c r="J708" s="3">
        <v>1.51111273</v>
      </c>
      <c r="M708" s="1"/>
    </row>
    <row r="709" spans="1:13" x14ac:dyDescent="0.25">
      <c r="A709" s="1">
        <v>631</v>
      </c>
      <c r="B709" s="1" t="s">
        <v>887</v>
      </c>
      <c r="C709" s="1">
        <v>5.1372484532056166</v>
      </c>
      <c r="D709" s="1">
        <v>0.51462863165768491</v>
      </c>
      <c r="G709" s="1">
        <v>586</v>
      </c>
      <c r="H709" s="1" t="s">
        <v>888</v>
      </c>
      <c r="I709" s="1">
        <v>8.3070000000000004</v>
      </c>
      <c r="J709" s="3">
        <v>1.5013073800000001</v>
      </c>
      <c r="M709" s="1"/>
    </row>
    <row r="710" spans="1:13" x14ac:dyDescent="0.25">
      <c r="A710" s="1">
        <v>847</v>
      </c>
      <c r="B710" s="1" t="s">
        <v>887</v>
      </c>
      <c r="C710" s="1">
        <v>5.1559399801587302</v>
      </c>
      <c r="D710" s="1">
        <v>1.0454545454545456</v>
      </c>
      <c r="G710" s="1">
        <v>588</v>
      </c>
      <c r="H710" s="1" t="s">
        <v>888</v>
      </c>
      <c r="I710" s="1">
        <v>7.4690000000000003</v>
      </c>
      <c r="J710" s="3">
        <v>1.3771063299999999</v>
      </c>
      <c r="M710" s="1"/>
    </row>
    <row r="711" spans="1:13" x14ac:dyDescent="0.25">
      <c r="A711" s="1">
        <v>849</v>
      </c>
      <c r="B711" s="1" t="s">
        <v>887</v>
      </c>
      <c r="C711" s="1">
        <v>5.1559399801587302</v>
      </c>
      <c r="D711" s="1">
        <v>1.0757575757575757</v>
      </c>
      <c r="G711" s="1">
        <v>588</v>
      </c>
      <c r="H711" s="1" t="s">
        <v>888</v>
      </c>
      <c r="I711" s="1">
        <v>7.5209999999999999</v>
      </c>
      <c r="J711" s="3">
        <v>1.4185066799999999</v>
      </c>
      <c r="M711" s="1"/>
    </row>
    <row r="712" spans="1:13" x14ac:dyDescent="0.25">
      <c r="A712" s="1">
        <v>659</v>
      </c>
      <c r="B712" s="1" t="s">
        <v>887</v>
      </c>
      <c r="C712" s="1">
        <v>5.1608250396653679</v>
      </c>
      <c r="D712" s="1">
        <v>0.39261033815534879</v>
      </c>
      <c r="G712" s="1">
        <v>588</v>
      </c>
      <c r="H712" s="1" t="s">
        <v>888</v>
      </c>
      <c r="I712" s="1">
        <v>7.66</v>
      </c>
      <c r="J712" s="3">
        <v>1.38800116</v>
      </c>
      <c r="M712" s="1"/>
    </row>
    <row r="713" spans="1:13" x14ac:dyDescent="0.25">
      <c r="A713" s="1">
        <v>657</v>
      </c>
      <c r="B713" s="1" t="s">
        <v>887</v>
      </c>
      <c r="C713" s="1">
        <v>5.1628855782901644</v>
      </c>
      <c r="D713" s="1">
        <v>0.35160785036395475</v>
      </c>
      <c r="G713" s="1">
        <v>590</v>
      </c>
      <c r="H713" s="1" t="s">
        <v>888</v>
      </c>
      <c r="I713" s="1">
        <v>10.169212111245864</v>
      </c>
      <c r="J713" s="1">
        <v>0.65615490539414856</v>
      </c>
      <c r="M713" s="1"/>
    </row>
    <row r="714" spans="1:13" x14ac:dyDescent="0.25">
      <c r="A714" s="1">
        <v>367</v>
      </c>
      <c r="B714" s="1" t="s">
        <v>887</v>
      </c>
      <c r="C714" s="1">
        <v>5.1892245380136686</v>
      </c>
      <c r="D714" s="1">
        <v>-0.16654709201584922</v>
      </c>
      <c r="G714" s="1">
        <v>590</v>
      </c>
      <c r="H714" s="1" t="s">
        <v>888</v>
      </c>
      <c r="I714" s="1">
        <v>9.9616024995375057</v>
      </c>
      <c r="J714" s="1">
        <v>0.65317987861890758</v>
      </c>
      <c r="M714" s="1"/>
    </row>
    <row r="715" spans="1:13" x14ac:dyDescent="0.25">
      <c r="A715" s="1">
        <v>849</v>
      </c>
      <c r="B715" s="1" t="s">
        <v>887</v>
      </c>
      <c r="C715" s="1">
        <v>5.2076099537037042</v>
      </c>
      <c r="D715" s="1">
        <v>1.0499108734402851</v>
      </c>
      <c r="G715" s="1">
        <v>590</v>
      </c>
      <c r="H715" s="1" t="s">
        <v>888</v>
      </c>
      <c r="I715" s="1">
        <v>9.9883245287672935</v>
      </c>
      <c r="J715" s="1">
        <v>0.64149227343046089</v>
      </c>
      <c r="M715" s="1"/>
    </row>
    <row r="716" spans="1:13" x14ac:dyDescent="0.25">
      <c r="A716" s="1">
        <v>631</v>
      </c>
      <c r="B716" s="1" t="s">
        <v>887</v>
      </c>
      <c r="C716" s="1">
        <v>5.215359000184999</v>
      </c>
      <c r="D716" s="1">
        <v>0.51802866225796029</v>
      </c>
      <c r="G716" s="1">
        <v>592</v>
      </c>
      <c r="H716" s="1" t="s">
        <v>888</v>
      </c>
      <c r="I716" s="1">
        <v>10.547431601882877</v>
      </c>
      <c r="J716" s="1">
        <v>0.69568026112235015</v>
      </c>
      <c r="M716" s="1"/>
    </row>
    <row r="717" spans="1:13" x14ac:dyDescent="0.25">
      <c r="A717" s="1">
        <v>367</v>
      </c>
      <c r="B717" s="1" t="s">
        <v>887</v>
      </c>
      <c r="C717" s="1">
        <v>5.2187579107248325</v>
      </c>
      <c r="D717" s="1">
        <v>-0.16654709201584922</v>
      </c>
      <c r="G717" s="1">
        <v>592</v>
      </c>
      <c r="H717" s="1" t="s">
        <v>888</v>
      </c>
      <c r="I717" s="1">
        <v>10.222656169705441</v>
      </c>
      <c r="J717" s="1">
        <v>0.74221817996361961</v>
      </c>
      <c r="M717" s="1"/>
    </row>
    <row r="718" spans="1:13" x14ac:dyDescent="0.25">
      <c r="A718" s="1">
        <v>203</v>
      </c>
      <c r="B718" s="1" t="s">
        <v>887</v>
      </c>
      <c r="C718" s="1">
        <v>5.2300651368725788</v>
      </c>
      <c r="D718" s="1">
        <v>0.49170918367346933</v>
      </c>
      <c r="G718" s="1">
        <v>592</v>
      </c>
      <c r="H718" s="1" t="s">
        <v>888</v>
      </c>
      <c r="I718" s="1">
        <v>10.152767785565995</v>
      </c>
      <c r="J718" s="1">
        <v>0.73563062067558604</v>
      </c>
      <c r="M718" s="1"/>
    </row>
    <row r="719" spans="1:13" x14ac:dyDescent="0.25">
      <c r="A719" s="1">
        <v>537</v>
      </c>
      <c r="B719" s="1" t="s">
        <v>887</v>
      </c>
      <c r="C719" s="1">
        <v>5.2359999999999998</v>
      </c>
      <c r="D719" s="3">
        <v>1.4326699599999999</v>
      </c>
      <c r="G719" s="1">
        <v>594</v>
      </c>
      <c r="H719" s="1" t="s">
        <v>888</v>
      </c>
      <c r="I719" s="1">
        <v>10.72420810294148</v>
      </c>
      <c r="J719" s="1">
        <v>0.71480543324889922</v>
      </c>
      <c r="M719" s="1"/>
    </row>
    <row r="720" spans="1:13" x14ac:dyDescent="0.25">
      <c r="A720" s="1">
        <v>631</v>
      </c>
      <c r="B720" s="1" t="s">
        <v>887</v>
      </c>
      <c r="C720" s="1">
        <v>5.2400254887048048</v>
      </c>
      <c r="D720" s="1">
        <v>0.52142869285823568</v>
      </c>
      <c r="G720" s="1">
        <v>594</v>
      </c>
      <c r="H720" s="1" t="s">
        <v>888</v>
      </c>
      <c r="I720" s="1">
        <v>11.024317046599108</v>
      </c>
      <c r="J720" s="1">
        <v>0.67613008517076656</v>
      </c>
      <c r="M720" s="1"/>
    </row>
    <row r="721" spans="1:13" x14ac:dyDescent="0.25">
      <c r="A721" s="1">
        <v>849</v>
      </c>
      <c r="B721" s="1" t="s">
        <v>887</v>
      </c>
      <c r="C721" s="1">
        <v>5.2448123346560847</v>
      </c>
      <c r="D721" s="1">
        <v>1.0668449197860963</v>
      </c>
      <c r="G721" s="1">
        <v>594</v>
      </c>
      <c r="H721" s="1" t="s">
        <v>888</v>
      </c>
      <c r="I721" s="1">
        <v>10.95853974387963</v>
      </c>
      <c r="J721" s="1">
        <v>0.66826751440762966</v>
      </c>
      <c r="M721" s="1"/>
    </row>
    <row r="722" spans="1:13" x14ac:dyDescent="0.25">
      <c r="A722" s="1">
        <v>659</v>
      </c>
      <c r="B722" s="1" t="s">
        <v>887</v>
      </c>
      <c r="C722" s="1">
        <v>5.2473676619068224</v>
      </c>
      <c r="D722" s="1">
        <v>0.35713627568414269</v>
      </c>
      <c r="G722" s="1">
        <v>596</v>
      </c>
      <c r="H722" s="1" t="s">
        <v>888</v>
      </c>
      <c r="I722" s="1">
        <v>19.100536496125308</v>
      </c>
      <c r="J722" s="1">
        <v>1.3669738027642249</v>
      </c>
      <c r="M722" s="1"/>
    </row>
    <row r="723" spans="1:13" x14ac:dyDescent="0.25">
      <c r="A723" s="1">
        <v>361</v>
      </c>
      <c r="B723" s="1" t="s">
        <v>887</v>
      </c>
      <c r="C723" s="1">
        <v>5.273605602902709</v>
      </c>
      <c r="D723" s="1">
        <v>0.34581626280421152</v>
      </c>
      <c r="G723" s="1">
        <v>596</v>
      </c>
      <c r="H723" s="1" t="s">
        <v>888</v>
      </c>
      <c r="I723" s="1">
        <v>18.323542107751447</v>
      </c>
      <c r="J723" s="1">
        <v>1.411174200567805</v>
      </c>
      <c r="M723" s="1"/>
    </row>
    <row r="724" spans="1:13" x14ac:dyDescent="0.25">
      <c r="A724" s="1">
        <v>579</v>
      </c>
      <c r="B724" s="1" t="s">
        <v>887</v>
      </c>
      <c r="C724" s="1">
        <v>5.2960000000000003</v>
      </c>
      <c r="D724" s="3">
        <v>0.29426932</v>
      </c>
      <c r="G724" s="1">
        <v>596</v>
      </c>
      <c r="H724" s="1" t="s">
        <v>888</v>
      </c>
      <c r="I724" s="1">
        <v>18.286542374971738</v>
      </c>
      <c r="J724" s="1">
        <v>1.3979990819917378</v>
      </c>
      <c r="M724" s="1"/>
    </row>
    <row r="725" spans="1:13" x14ac:dyDescent="0.25">
      <c r="A725" s="1">
        <v>537</v>
      </c>
      <c r="B725" s="1" t="s">
        <v>887</v>
      </c>
      <c r="C725" s="1">
        <v>5.3070000000000004</v>
      </c>
      <c r="D725" s="3">
        <v>1.4980389300000001</v>
      </c>
      <c r="G725" s="1">
        <v>598</v>
      </c>
      <c r="H725" s="1" t="s">
        <v>888</v>
      </c>
      <c r="I725" s="1">
        <v>19.634977080721086</v>
      </c>
      <c r="J725" s="1">
        <v>1.508075072675654</v>
      </c>
      <c r="M725" s="1"/>
    </row>
    <row r="726" spans="1:13" x14ac:dyDescent="0.25">
      <c r="A726" s="1">
        <v>775</v>
      </c>
      <c r="B726" s="1" t="s">
        <v>887</v>
      </c>
      <c r="C726" s="1">
        <v>5.3336846891534391</v>
      </c>
      <c r="D726" s="1">
        <v>0.16222735861170728</v>
      </c>
      <c r="G726" s="1">
        <v>598</v>
      </c>
      <c r="H726" s="1" t="s">
        <v>888</v>
      </c>
      <c r="I726" s="1">
        <v>19.538366667351848</v>
      </c>
      <c r="J726" s="1">
        <v>1.6181510633595702</v>
      </c>
      <c r="M726" s="1"/>
    </row>
    <row r="727" spans="1:13" x14ac:dyDescent="0.25">
      <c r="A727" s="1">
        <v>625</v>
      </c>
      <c r="B727" s="1" t="s">
        <v>887</v>
      </c>
      <c r="C727" s="1">
        <v>5.3345803613640577</v>
      </c>
      <c r="D727" s="1">
        <v>0.37756489808408272</v>
      </c>
      <c r="G727" s="1">
        <v>598</v>
      </c>
      <c r="H727" s="1" t="s">
        <v>888</v>
      </c>
      <c r="I727" s="1">
        <v>20.185861990996735</v>
      </c>
      <c r="J727" s="1">
        <v>1.5182751644764803</v>
      </c>
      <c r="M727" s="1"/>
    </row>
    <row r="728" spans="1:13" x14ac:dyDescent="0.25">
      <c r="A728" s="1">
        <v>579</v>
      </c>
      <c r="B728" s="1" t="s">
        <v>887</v>
      </c>
      <c r="C728" s="1">
        <v>5.3360000000000003</v>
      </c>
      <c r="D728" s="3">
        <v>0.27476758000000001</v>
      </c>
      <c r="G728" s="1">
        <v>600</v>
      </c>
      <c r="H728" s="1" t="s">
        <v>888</v>
      </c>
      <c r="I728" s="1">
        <v>18.833316203827419</v>
      </c>
      <c r="J728" s="1">
        <v>1.4290243612192508</v>
      </c>
      <c r="M728" s="1"/>
    </row>
    <row r="729" spans="1:13" x14ac:dyDescent="0.25">
      <c r="A729" s="1">
        <v>203</v>
      </c>
      <c r="B729" s="1" t="s">
        <v>887</v>
      </c>
      <c r="C729" s="1">
        <v>5.3386265911703354</v>
      </c>
      <c r="D729" s="1">
        <v>0.50911989795918355</v>
      </c>
      <c r="G729" s="1">
        <v>600</v>
      </c>
      <c r="H729" s="1" t="s">
        <v>888</v>
      </c>
      <c r="I729" s="1">
        <v>18.381097247630994</v>
      </c>
      <c r="J729" s="1">
        <v>1.404161637454737</v>
      </c>
      <c r="M729" s="1"/>
    </row>
    <row r="730" spans="1:13" x14ac:dyDescent="0.25">
      <c r="A730" s="1">
        <v>625</v>
      </c>
      <c r="B730" s="1" t="s">
        <v>887</v>
      </c>
      <c r="C730" s="1">
        <v>5.3489691463339444</v>
      </c>
      <c r="D730" s="1">
        <v>0.38308994780953032</v>
      </c>
      <c r="G730" s="1">
        <v>600</v>
      </c>
      <c r="H730" s="1" t="s">
        <v>888</v>
      </c>
      <c r="I730" s="1">
        <v>18.245431560772065</v>
      </c>
      <c r="J730" s="1">
        <v>1.4045866412797714</v>
      </c>
      <c r="M730" s="1"/>
    </row>
    <row r="731" spans="1:13" x14ac:dyDescent="0.25">
      <c r="A731" s="1">
        <v>775</v>
      </c>
      <c r="B731" s="1" t="s">
        <v>887</v>
      </c>
      <c r="C731" s="1">
        <v>5.3543526785714288</v>
      </c>
      <c r="D731" s="1">
        <v>0.15466035624529928</v>
      </c>
      <c r="G731" s="1">
        <v>602</v>
      </c>
      <c r="H731" s="1" t="s">
        <v>888</v>
      </c>
      <c r="I731" s="1">
        <v>8.4960019733190819</v>
      </c>
      <c r="J731" s="1">
        <v>0.77048093432840892</v>
      </c>
      <c r="M731" s="1"/>
    </row>
    <row r="732" spans="1:13" x14ac:dyDescent="0.25">
      <c r="A732" s="1">
        <v>203</v>
      </c>
      <c r="B732" s="1" t="s">
        <v>887</v>
      </c>
      <c r="C732" s="1">
        <v>5.3577844948699394</v>
      </c>
      <c r="D732" s="1">
        <v>0.5077806122448979</v>
      </c>
      <c r="G732" s="1">
        <v>602</v>
      </c>
      <c r="H732" s="1" t="s">
        <v>888</v>
      </c>
      <c r="I732" s="1">
        <v>8.4692799440892923</v>
      </c>
      <c r="J732" s="1">
        <v>0.83975655780902025</v>
      </c>
      <c r="M732" s="1"/>
    </row>
    <row r="733" spans="1:13" x14ac:dyDescent="0.25">
      <c r="A733" s="1">
        <v>537</v>
      </c>
      <c r="B733" s="1" t="s">
        <v>887</v>
      </c>
      <c r="C733" s="1">
        <v>5.3579999999999997</v>
      </c>
      <c r="D733" s="3">
        <v>1.41632772</v>
      </c>
      <c r="G733" s="1">
        <v>602</v>
      </c>
      <c r="H733" s="1" t="s">
        <v>888</v>
      </c>
      <c r="I733" s="1">
        <v>8.7365002363871831</v>
      </c>
      <c r="J733" s="1">
        <v>0.82891896027064238</v>
      </c>
      <c r="M733" s="1"/>
    </row>
    <row r="734" spans="1:13" x14ac:dyDescent="0.25">
      <c r="A734" s="1">
        <v>629</v>
      </c>
      <c r="B734" s="1" t="s">
        <v>887</v>
      </c>
      <c r="C734" s="1">
        <v>5.3613023905938464</v>
      </c>
      <c r="D734" s="1">
        <v>0.59389184502660519</v>
      </c>
      <c r="G734" s="1">
        <v>604</v>
      </c>
      <c r="H734" s="1" t="s">
        <v>888</v>
      </c>
      <c r="I734" s="1">
        <v>9.3243848794425386</v>
      </c>
      <c r="J734" s="1">
        <v>0.85271917447257028</v>
      </c>
      <c r="M734" s="1"/>
    </row>
    <row r="735" spans="1:13" x14ac:dyDescent="0.25">
      <c r="A735" s="1">
        <v>1063</v>
      </c>
      <c r="B735" s="1" t="s">
        <v>887</v>
      </c>
      <c r="C735" s="1">
        <v>5.3621989034232094</v>
      </c>
      <c r="D735" s="1">
        <v>0.51455420114965955</v>
      </c>
      <c r="G735" s="1">
        <v>604</v>
      </c>
      <c r="H735" s="1" t="s">
        <v>888</v>
      </c>
      <c r="I735" s="1">
        <v>9.2565520360130744</v>
      </c>
      <c r="J735" s="1">
        <v>0.82360641245771204</v>
      </c>
      <c r="M735" s="1"/>
    </row>
    <row r="736" spans="1:13" x14ac:dyDescent="0.25">
      <c r="A736" s="1">
        <v>1143</v>
      </c>
      <c r="B736" s="1" t="s">
        <v>887</v>
      </c>
      <c r="C736" s="1">
        <v>5.3671846248211006</v>
      </c>
      <c r="D736" s="1">
        <v>0.45252984026680709</v>
      </c>
      <c r="G736" s="1">
        <v>604</v>
      </c>
      <c r="H736" s="1" t="s">
        <v>888</v>
      </c>
      <c r="I736" s="1">
        <v>9.0592201278546334</v>
      </c>
      <c r="J736" s="1">
        <v>0.88608197473777239</v>
      </c>
      <c r="M736" s="1"/>
    </row>
    <row r="737" spans="1:13" x14ac:dyDescent="0.25">
      <c r="A737" s="1">
        <v>1143</v>
      </c>
      <c r="B737" s="1" t="s">
        <v>887</v>
      </c>
      <c r="C737" s="1">
        <v>5.3671846248211006</v>
      </c>
      <c r="D737" s="1">
        <v>0.43881648235913634</v>
      </c>
      <c r="G737" s="1">
        <v>606</v>
      </c>
      <c r="H737" s="1" t="s">
        <v>888</v>
      </c>
      <c r="I737" s="1">
        <v>8.7426668585171345</v>
      </c>
      <c r="J737" s="1">
        <v>0.88841949577546175</v>
      </c>
      <c r="M737" s="1"/>
    </row>
    <row r="738" spans="1:13" x14ac:dyDescent="0.25">
      <c r="A738" s="1">
        <v>635</v>
      </c>
      <c r="B738" s="1" t="s">
        <v>887</v>
      </c>
      <c r="C738" s="1">
        <v>5.3715800941437655</v>
      </c>
      <c r="D738" s="1">
        <v>0.5860292742634684</v>
      </c>
      <c r="G738" s="1">
        <v>606</v>
      </c>
      <c r="H738" s="1" t="s">
        <v>888</v>
      </c>
      <c r="I738" s="1">
        <v>8.6028900902382386</v>
      </c>
      <c r="J738" s="1">
        <v>0.87588188293694635</v>
      </c>
      <c r="M738" s="1"/>
    </row>
    <row r="739" spans="1:13" x14ac:dyDescent="0.25">
      <c r="A739" s="1">
        <v>367</v>
      </c>
      <c r="B739" s="1" t="s">
        <v>887</v>
      </c>
      <c r="C739" s="1">
        <v>5.3727533541473296</v>
      </c>
      <c r="D739" s="1">
        <v>-3.895894943254425E-2</v>
      </c>
      <c r="G739" s="1">
        <v>606</v>
      </c>
      <c r="H739" s="1" t="s">
        <v>888</v>
      </c>
      <c r="I739" s="1">
        <v>8.9029990338958687</v>
      </c>
      <c r="J739" s="1">
        <v>0.8616442547982931</v>
      </c>
      <c r="M739" s="1"/>
    </row>
    <row r="740" spans="1:13" x14ac:dyDescent="0.25">
      <c r="A740" s="1">
        <v>539</v>
      </c>
      <c r="B740" s="1" t="s">
        <v>887</v>
      </c>
      <c r="C740" s="1">
        <v>5.3959999999999999</v>
      </c>
      <c r="D740" s="3">
        <v>1.34660081</v>
      </c>
      <c r="G740" s="1">
        <v>608</v>
      </c>
      <c r="H740" s="1" t="s">
        <v>888</v>
      </c>
      <c r="I740" s="1">
        <v>39.172891529116733</v>
      </c>
      <c r="J740" s="1">
        <v>4.0778607007463066</v>
      </c>
      <c r="M740" s="1"/>
    </row>
    <row r="741" spans="1:13" x14ac:dyDescent="0.25">
      <c r="A741" s="1">
        <v>523</v>
      </c>
      <c r="B741" s="1" t="s">
        <v>887</v>
      </c>
      <c r="C741" s="1">
        <v>5.3979999999999997</v>
      </c>
      <c r="D741" s="3">
        <v>0.71295757999999998</v>
      </c>
      <c r="G741" s="1">
        <v>608</v>
      </c>
      <c r="H741" s="1" t="s">
        <v>888</v>
      </c>
      <c r="I741" s="1">
        <v>38.515118501921933</v>
      </c>
      <c r="J741" s="1">
        <v>3.9928599357394217</v>
      </c>
      <c r="M741" s="1"/>
    </row>
    <row r="742" spans="1:13" x14ac:dyDescent="0.25">
      <c r="A742" s="1">
        <v>361</v>
      </c>
      <c r="B742" s="1" t="s">
        <v>887</v>
      </c>
      <c r="C742" s="1">
        <v>5.3980676736140403</v>
      </c>
      <c r="D742" s="1">
        <v>0.32841524320654913</v>
      </c>
      <c r="G742" s="1">
        <v>608</v>
      </c>
      <c r="H742" s="1" t="s">
        <v>888</v>
      </c>
      <c r="I742" s="1">
        <v>38.864560422619171</v>
      </c>
      <c r="J742" s="1">
        <v>4.1331111980007824</v>
      </c>
      <c r="M742" s="1"/>
    </row>
    <row r="743" spans="1:13" x14ac:dyDescent="0.25">
      <c r="A743" s="1">
        <v>629</v>
      </c>
      <c r="B743" s="1" t="s">
        <v>887</v>
      </c>
      <c r="C743" s="1">
        <v>5.3983021233735542</v>
      </c>
      <c r="D743" s="1">
        <v>0.57965421688795193</v>
      </c>
      <c r="G743" s="1">
        <v>610</v>
      </c>
      <c r="H743" s="1" t="s">
        <v>888</v>
      </c>
      <c r="I743" s="1">
        <v>36.274579128039633</v>
      </c>
      <c r="J743" s="1">
        <v>3.495605460449144</v>
      </c>
      <c r="M743" s="1"/>
    </row>
    <row r="744" spans="1:13" x14ac:dyDescent="0.25">
      <c r="A744" s="1">
        <v>633</v>
      </c>
      <c r="B744" s="1" t="s">
        <v>887</v>
      </c>
      <c r="C744" s="1">
        <v>5.4085798269234733</v>
      </c>
      <c r="D744" s="1">
        <v>0.54905394148547337</v>
      </c>
      <c r="G744" s="1">
        <v>610</v>
      </c>
      <c r="H744" s="1" t="s">
        <v>888</v>
      </c>
      <c r="I744" s="1">
        <v>36.110135871240928</v>
      </c>
      <c r="J744" s="1">
        <v>3.5466059194532749</v>
      </c>
      <c r="M744" s="1"/>
    </row>
    <row r="745" spans="1:13" x14ac:dyDescent="0.25">
      <c r="A745" s="1">
        <v>365</v>
      </c>
      <c r="B745" s="1" t="s">
        <v>887</v>
      </c>
      <c r="C745" s="1">
        <v>5.4086153067251717</v>
      </c>
      <c r="D745" s="1">
        <v>0.44964234640359746</v>
      </c>
      <c r="G745" s="1">
        <v>610</v>
      </c>
      <c r="H745" s="1" t="s">
        <v>888</v>
      </c>
      <c r="I745" s="1">
        <v>36.56235482743736</v>
      </c>
      <c r="J745" s="1">
        <v>3.438229944069497</v>
      </c>
      <c r="M745" s="1"/>
    </row>
    <row r="746" spans="1:13" x14ac:dyDescent="0.25">
      <c r="A746" s="1">
        <v>579</v>
      </c>
      <c r="B746" s="1" t="s">
        <v>887</v>
      </c>
      <c r="C746" s="1">
        <v>5.41</v>
      </c>
      <c r="D746" s="3">
        <v>0.26365485</v>
      </c>
      <c r="G746" s="1">
        <v>612</v>
      </c>
      <c r="H746" s="1" t="s">
        <v>888</v>
      </c>
      <c r="I746" s="1">
        <v>36.685687270036382</v>
      </c>
      <c r="J746" s="1">
        <v>3.7293575642180774</v>
      </c>
      <c r="M746" s="1"/>
    </row>
    <row r="747" spans="1:13" x14ac:dyDescent="0.25">
      <c r="A747" s="1">
        <v>523</v>
      </c>
      <c r="B747" s="1" t="s">
        <v>887</v>
      </c>
      <c r="C747" s="1">
        <v>5.4139999999999997</v>
      </c>
      <c r="D747" s="3">
        <v>0.76514380999999998</v>
      </c>
      <c r="G747" s="1">
        <v>612</v>
      </c>
      <c r="H747" s="1" t="s">
        <v>888</v>
      </c>
      <c r="I747" s="1">
        <v>36.171802092540446</v>
      </c>
      <c r="J747" s="1">
        <v>3.5784812063308573</v>
      </c>
      <c r="M747" s="1"/>
    </row>
    <row r="748" spans="1:13" x14ac:dyDescent="0.25">
      <c r="A748" s="1">
        <v>361</v>
      </c>
      <c r="B748" s="1" t="s">
        <v>887</v>
      </c>
      <c r="C748" s="1">
        <v>5.4191629398363004</v>
      </c>
      <c r="D748" s="1">
        <v>0.31700790813697038</v>
      </c>
      <c r="G748" s="1">
        <v>612</v>
      </c>
      <c r="H748" s="1" t="s">
        <v>888</v>
      </c>
      <c r="I748" s="1">
        <v>37.384571111430866</v>
      </c>
      <c r="J748" s="1">
        <v>3.7591078319704874</v>
      </c>
      <c r="M748" s="1"/>
    </row>
    <row r="749" spans="1:13" x14ac:dyDescent="0.25">
      <c r="A749" s="1">
        <v>539</v>
      </c>
      <c r="B749" s="1" t="s">
        <v>887</v>
      </c>
      <c r="C749" s="1">
        <v>5.4409999999999998</v>
      </c>
      <c r="D749" s="3">
        <v>1.3564061599999999</v>
      </c>
      <c r="G749" s="1">
        <v>614</v>
      </c>
      <c r="H749" s="1" t="s">
        <v>888</v>
      </c>
      <c r="I749" s="1">
        <v>59.584410779255478</v>
      </c>
      <c r="J749" s="1">
        <v>10.990547914931234</v>
      </c>
      <c r="M749" s="1"/>
    </row>
    <row r="750" spans="1:13" x14ac:dyDescent="0.25">
      <c r="A750" s="1">
        <v>625</v>
      </c>
      <c r="B750" s="1" t="s">
        <v>887</v>
      </c>
      <c r="C750" s="1">
        <v>5.4435240189931973</v>
      </c>
      <c r="D750" s="1">
        <v>0.37246485218366959</v>
      </c>
      <c r="G750" s="1">
        <v>614</v>
      </c>
      <c r="H750" s="1" t="s">
        <v>888</v>
      </c>
      <c r="I750" s="1">
        <v>59.337745894057434</v>
      </c>
      <c r="J750" s="1">
        <v>10.741920677286094</v>
      </c>
      <c r="M750" s="1"/>
    </row>
    <row r="751" spans="1:13" x14ac:dyDescent="0.25">
      <c r="A751" s="1">
        <v>777</v>
      </c>
      <c r="B751" s="1" t="s">
        <v>887</v>
      </c>
      <c r="C751" s="1">
        <v>5.4494254298941796</v>
      </c>
      <c r="D751" s="1">
        <v>2.6342340359180382E-2</v>
      </c>
      <c r="G751" s="1">
        <v>614</v>
      </c>
      <c r="H751" s="1" t="s">
        <v>888</v>
      </c>
      <c r="I751" s="1">
        <v>58.782749902361822</v>
      </c>
      <c r="J751" s="1">
        <v>11.105298947690528</v>
      </c>
      <c r="M751" s="1"/>
    </row>
    <row r="752" spans="1:13" x14ac:dyDescent="0.25">
      <c r="A752" s="1">
        <v>627</v>
      </c>
      <c r="B752" s="1" t="s">
        <v>887</v>
      </c>
      <c r="C752" s="1">
        <v>5.4579128039630831</v>
      </c>
      <c r="D752" s="1">
        <v>0.38096492868435811</v>
      </c>
      <c r="G752" s="1">
        <v>616</v>
      </c>
      <c r="H752" s="1" t="s">
        <v>888</v>
      </c>
      <c r="I752" s="1">
        <v>65.298813953010338</v>
      </c>
      <c r="J752" s="1">
        <v>11.111674005066046</v>
      </c>
      <c r="M752" s="1"/>
    </row>
    <row r="753" spans="1:13" x14ac:dyDescent="0.25">
      <c r="A753" s="1">
        <v>527</v>
      </c>
      <c r="B753" s="1" t="s">
        <v>887</v>
      </c>
      <c r="C753" s="1">
        <v>5.47</v>
      </c>
      <c r="D753" s="3">
        <v>0.83901075000000003</v>
      </c>
      <c r="G753" s="1">
        <v>616</v>
      </c>
      <c r="H753" s="1" t="s">
        <v>888</v>
      </c>
      <c r="I753" s="1">
        <v>63.469382721124795</v>
      </c>
      <c r="J753" s="1">
        <v>10.897047073423661</v>
      </c>
      <c r="M753" s="1"/>
    </row>
    <row r="754" spans="1:13" x14ac:dyDescent="0.25">
      <c r="A754" s="1">
        <v>635</v>
      </c>
      <c r="B754" s="1" t="s">
        <v>887</v>
      </c>
      <c r="C754" s="1">
        <v>5.470246048222986</v>
      </c>
      <c r="D754" s="1">
        <v>0.55606650459854134</v>
      </c>
      <c r="G754" s="1">
        <v>616</v>
      </c>
      <c r="H754" s="1" t="s">
        <v>888</v>
      </c>
      <c r="I754" s="1">
        <v>66.059364015704332</v>
      </c>
      <c r="J754" s="1">
        <v>11.060673546061913</v>
      </c>
      <c r="M754" s="1"/>
    </row>
    <row r="755" spans="1:13" x14ac:dyDescent="0.25">
      <c r="A755" s="1">
        <v>627</v>
      </c>
      <c r="B755" s="1" t="s">
        <v>887</v>
      </c>
      <c r="C755" s="1">
        <v>5.4723015889329689</v>
      </c>
      <c r="D755" s="1">
        <v>0.38457746119715069</v>
      </c>
      <c r="G755" s="1">
        <v>618</v>
      </c>
      <c r="H755" s="1" t="s">
        <v>888</v>
      </c>
      <c r="I755" s="1">
        <v>68.17657094698761</v>
      </c>
      <c r="J755" s="1">
        <v>12.342060078540706</v>
      </c>
      <c r="M755" s="1"/>
    </row>
    <row r="756" spans="1:13" x14ac:dyDescent="0.25">
      <c r="A756" s="1">
        <v>777</v>
      </c>
      <c r="B756" s="1" t="s">
        <v>887</v>
      </c>
      <c r="C756" s="1">
        <v>5.4742270171957674</v>
      </c>
      <c r="D756" s="1">
        <v>2.6342340359180382E-2</v>
      </c>
      <c r="G756" s="1">
        <v>618</v>
      </c>
      <c r="H756" s="1" t="s">
        <v>888</v>
      </c>
      <c r="I756" s="1">
        <v>67.971016875989235</v>
      </c>
      <c r="J756" s="1">
        <v>12.352685174166567</v>
      </c>
      <c r="M756" s="1"/>
    </row>
    <row r="757" spans="1:13" x14ac:dyDescent="0.25">
      <c r="A757" s="1">
        <v>539</v>
      </c>
      <c r="B757" s="1" t="s">
        <v>887</v>
      </c>
      <c r="C757" s="1">
        <v>5.4749999999999996</v>
      </c>
      <c r="D757" s="3">
        <v>1.3836432299999999</v>
      </c>
      <c r="G757" s="1">
        <v>618</v>
      </c>
      <c r="H757" s="1" t="s">
        <v>888</v>
      </c>
      <c r="I757" s="1">
        <v>66.388250529301743</v>
      </c>
      <c r="J757" s="1">
        <v>11.9765567890111</v>
      </c>
      <c r="M757" s="1"/>
    </row>
    <row r="758" spans="1:13" x14ac:dyDescent="0.25">
      <c r="A758" s="1">
        <v>635</v>
      </c>
      <c r="B758" s="1" t="s">
        <v>887</v>
      </c>
      <c r="C758" s="1">
        <v>5.4764126703529374</v>
      </c>
      <c r="D758" s="1">
        <v>0.56350407153664372</v>
      </c>
      <c r="G758" s="1">
        <v>620</v>
      </c>
      <c r="H758" s="1" t="s">
        <v>888</v>
      </c>
      <c r="I758" s="1">
        <v>39.27566856461592</v>
      </c>
      <c r="J758" s="1">
        <v>7.4821413392720535</v>
      </c>
      <c r="M758" s="1"/>
    </row>
    <row r="759" spans="1:13" x14ac:dyDescent="0.25">
      <c r="A759" s="1">
        <v>365</v>
      </c>
      <c r="B759" s="1" t="s">
        <v>887</v>
      </c>
      <c r="C759" s="1">
        <v>5.4803392118808532</v>
      </c>
      <c r="D759" s="1">
        <v>0.42044730241196382</v>
      </c>
      <c r="G759" s="1">
        <v>620</v>
      </c>
      <c r="H759" s="1" t="s">
        <v>888</v>
      </c>
      <c r="I759" s="1">
        <v>40.221217291208454</v>
      </c>
      <c r="J759" s="1">
        <v>7.4353909185182667</v>
      </c>
      <c r="M759" s="1"/>
    </row>
    <row r="760" spans="1:13" x14ac:dyDescent="0.25">
      <c r="A760" s="1">
        <v>629</v>
      </c>
      <c r="B760" s="1" t="s">
        <v>887</v>
      </c>
      <c r="C760" s="1">
        <v>5.4887459146128394</v>
      </c>
      <c r="D760" s="1">
        <v>0.5943168488516396</v>
      </c>
      <c r="G760" s="1">
        <v>620</v>
      </c>
      <c r="H760" s="1" t="s">
        <v>888</v>
      </c>
      <c r="I760" s="1">
        <v>38.576784723221444</v>
      </c>
      <c r="J760" s="1">
        <v>7.3780154021386188</v>
      </c>
      <c r="M760" s="1"/>
    </row>
    <row r="761" spans="1:13" x14ac:dyDescent="0.25">
      <c r="A761" s="1">
        <v>365</v>
      </c>
      <c r="B761" s="1" t="s">
        <v>887</v>
      </c>
      <c r="C761" s="1">
        <v>5.4908868449919845</v>
      </c>
      <c r="D761" s="1">
        <v>0.40420635078747885</v>
      </c>
      <c r="G761" s="1">
        <v>622</v>
      </c>
      <c r="H761" s="1" t="s">
        <v>888</v>
      </c>
      <c r="I761" s="1">
        <v>39.645665892413</v>
      </c>
      <c r="J761" s="1">
        <v>7.8710198391785529</v>
      </c>
      <c r="M761" s="1"/>
    </row>
    <row r="762" spans="1:13" x14ac:dyDescent="0.25">
      <c r="A762" s="1">
        <v>523</v>
      </c>
      <c r="B762" s="1" t="s">
        <v>887</v>
      </c>
      <c r="C762" s="1">
        <v>5.4969999999999999</v>
      </c>
      <c r="D762" s="3">
        <v>0.70805490999999998</v>
      </c>
      <c r="G762" s="1">
        <v>622</v>
      </c>
      <c r="H762" s="1" t="s">
        <v>888</v>
      </c>
      <c r="I762" s="1">
        <v>40.200661884108612</v>
      </c>
      <c r="J762" s="1">
        <v>7.9751457763119866</v>
      </c>
      <c r="M762" s="1"/>
    </row>
    <row r="763" spans="1:13" x14ac:dyDescent="0.25">
      <c r="A763" s="1">
        <v>775</v>
      </c>
      <c r="B763" s="1" t="s">
        <v>887</v>
      </c>
      <c r="C763" s="1">
        <v>5.5072958002645498</v>
      </c>
      <c r="D763" s="1">
        <v>0.1582145543264909</v>
      </c>
      <c r="G763" s="1">
        <v>622</v>
      </c>
      <c r="H763" s="1" t="s">
        <v>888</v>
      </c>
      <c r="I763" s="1">
        <v>39.481222635614301</v>
      </c>
      <c r="J763" s="1">
        <v>7.745643710793396</v>
      </c>
      <c r="M763" s="1"/>
    </row>
    <row r="764" spans="1:13" x14ac:dyDescent="0.25">
      <c r="A764" s="1">
        <v>627</v>
      </c>
      <c r="B764" s="1" t="s">
        <v>887</v>
      </c>
      <c r="C764" s="1">
        <v>5.5195790252625958</v>
      </c>
      <c r="D764" s="1">
        <v>0.4181527633748704</v>
      </c>
      <c r="G764" s="1">
        <v>624</v>
      </c>
      <c r="H764" s="1" t="s">
        <v>888</v>
      </c>
      <c r="I764" s="1">
        <v>38.268453616723875</v>
      </c>
      <c r="J764" s="1">
        <v>7.7392686534178807</v>
      </c>
      <c r="M764" s="1"/>
    </row>
    <row r="765" spans="1:13" x14ac:dyDescent="0.25">
      <c r="A765" s="1">
        <v>633</v>
      </c>
      <c r="B765" s="1" t="s">
        <v>887</v>
      </c>
      <c r="C765" s="1">
        <v>5.5195790252625958</v>
      </c>
      <c r="D765" s="1">
        <v>0.58942930486374379</v>
      </c>
      <c r="G765" s="1">
        <v>624</v>
      </c>
      <c r="H765" s="1" t="s">
        <v>888</v>
      </c>
      <c r="I765" s="1">
        <v>39.604555078213323</v>
      </c>
      <c r="J765" s="1">
        <v>7.9092701834316506</v>
      </c>
      <c r="M765" s="1"/>
    </row>
    <row r="766" spans="1:13" x14ac:dyDescent="0.25">
      <c r="A766" s="1">
        <v>1063</v>
      </c>
      <c r="B766" s="1" t="s">
        <v>887</v>
      </c>
      <c r="C766" s="1">
        <v>5.5203195268702387</v>
      </c>
      <c r="D766" s="1">
        <v>0.54003424517917564</v>
      </c>
      <c r="G766" s="1">
        <v>624</v>
      </c>
      <c r="H766" s="1" t="s">
        <v>888</v>
      </c>
      <c r="I766" s="1">
        <v>38.576784723221444</v>
      </c>
      <c r="J766" s="1">
        <v>7.9156452408071676</v>
      </c>
      <c r="M766" s="1"/>
    </row>
    <row r="767" spans="1:13" x14ac:dyDescent="0.25">
      <c r="A767" s="1">
        <v>959</v>
      </c>
      <c r="B767" s="1" t="s">
        <v>887</v>
      </c>
      <c r="C767" s="1">
        <v>5.5336087341398645</v>
      </c>
      <c r="D767" s="1">
        <v>1.4778317152103559</v>
      </c>
      <c r="G767" s="1">
        <v>626</v>
      </c>
      <c r="H767" s="1" t="s">
        <v>888</v>
      </c>
      <c r="I767" s="1">
        <v>10.058212912906741</v>
      </c>
      <c r="J767" s="1">
        <v>1.0074205667851011</v>
      </c>
      <c r="M767" s="1"/>
    </row>
    <row r="768" spans="1:13" x14ac:dyDescent="0.25">
      <c r="A768" s="1">
        <v>1063</v>
      </c>
      <c r="B768" s="1" t="s">
        <v>887</v>
      </c>
      <c r="C768" s="1">
        <v>5.534694129001787</v>
      </c>
      <c r="D768" s="1">
        <v>0.53188063108973049</v>
      </c>
      <c r="G768" s="1">
        <v>626</v>
      </c>
      <c r="H768" s="1" t="s">
        <v>888</v>
      </c>
      <c r="I768" s="1">
        <v>10.362432937984337</v>
      </c>
      <c r="J768" s="1">
        <v>1.038445846012614</v>
      </c>
      <c r="M768" s="1"/>
    </row>
    <row r="769" spans="1:13" x14ac:dyDescent="0.25">
      <c r="A769" s="1">
        <v>633</v>
      </c>
      <c r="B769" s="1" t="s">
        <v>887</v>
      </c>
      <c r="C769" s="1">
        <v>5.5380788916524493</v>
      </c>
      <c r="D769" s="1">
        <v>0.57306665759991837</v>
      </c>
      <c r="G769" s="1">
        <v>626</v>
      </c>
      <c r="H769" s="1" t="s">
        <v>888</v>
      </c>
      <c r="I769" s="1">
        <v>10.16715657053588</v>
      </c>
      <c r="J769" s="1">
        <v>1.005295547659929</v>
      </c>
      <c r="M769" s="1"/>
    </row>
    <row r="770" spans="1:13" x14ac:dyDescent="0.25">
      <c r="A770" s="1">
        <v>363</v>
      </c>
      <c r="B770" s="1" t="s">
        <v>887</v>
      </c>
      <c r="C770" s="1">
        <v>5.5478440637920849</v>
      </c>
      <c r="D770" s="1">
        <v>0.34272274820907161</v>
      </c>
      <c r="G770" s="1">
        <v>628</v>
      </c>
      <c r="H770" s="1" t="s">
        <v>888</v>
      </c>
      <c r="I770" s="1">
        <v>10.181545355505767</v>
      </c>
      <c r="J770" s="1">
        <v>1.0830712476412288</v>
      </c>
      <c r="M770" s="1"/>
    </row>
    <row r="771" spans="1:13" x14ac:dyDescent="0.25">
      <c r="A771" s="1">
        <v>777</v>
      </c>
      <c r="B771" s="1" t="s">
        <v>887</v>
      </c>
      <c r="C771" s="1">
        <v>5.5589657738095237</v>
      </c>
      <c r="D771" s="1">
        <v>2.6342340359180382E-2</v>
      </c>
      <c r="G771" s="1">
        <v>628</v>
      </c>
      <c r="H771" s="1" t="s">
        <v>888</v>
      </c>
      <c r="I771" s="1">
        <v>10.296655635264857</v>
      </c>
      <c r="J771" s="1">
        <v>1.0741461673155057</v>
      </c>
      <c r="M771" s="1"/>
    </row>
    <row r="772" spans="1:13" x14ac:dyDescent="0.25">
      <c r="A772" s="1">
        <v>959</v>
      </c>
      <c r="B772" s="1" t="s">
        <v>887</v>
      </c>
      <c r="C772" s="1">
        <v>5.5650831120291144</v>
      </c>
      <c r="D772" s="1">
        <v>1.4804207119741102</v>
      </c>
      <c r="G772" s="1">
        <v>628</v>
      </c>
      <c r="H772" s="1" t="s">
        <v>888</v>
      </c>
      <c r="I772" s="1">
        <v>10.471376595613478</v>
      </c>
      <c r="J772" s="1">
        <v>1.0888087992791935</v>
      </c>
      <c r="M772" s="1"/>
    </row>
    <row r="773" spans="1:13" x14ac:dyDescent="0.25">
      <c r="A773" s="1">
        <v>527</v>
      </c>
      <c r="B773" s="1" t="s">
        <v>887</v>
      </c>
      <c r="C773" s="1">
        <v>5.5679999999999996</v>
      </c>
      <c r="D773" s="3">
        <v>0.89609965000000003</v>
      </c>
      <c r="G773" s="1">
        <v>630</v>
      </c>
      <c r="H773" s="1" t="s">
        <v>888</v>
      </c>
      <c r="I773" s="1">
        <v>10.93181771464984</v>
      </c>
      <c r="J773" s="1">
        <v>1.1795471159240432</v>
      </c>
      <c r="M773" s="1"/>
    </row>
    <row r="774" spans="1:13" x14ac:dyDescent="0.25">
      <c r="A774" s="1">
        <v>655</v>
      </c>
      <c r="B774" s="1" t="s">
        <v>887</v>
      </c>
      <c r="C774" s="1">
        <v>5.5749933032494692</v>
      </c>
      <c r="D774" s="1">
        <v>0.36358610522436202</v>
      </c>
      <c r="G774" s="1">
        <v>630</v>
      </c>
      <c r="H774" s="1" t="s">
        <v>888</v>
      </c>
      <c r="I774" s="1">
        <v>10.952373121749678</v>
      </c>
      <c r="J774" s="1">
        <v>1.1956972612753514</v>
      </c>
      <c r="M774" s="1"/>
    </row>
    <row r="775" spans="1:13" x14ac:dyDescent="0.25">
      <c r="A775" s="1">
        <v>525</v>
      </c>
      <c r="B775" s="1" t="s">
        <v>887</v>
      </c>
      <c r="C775" s="1">
        <v>5.58</v>
      </c>
      <c r="D775" s="3">
        <v>0.79455984999999996</v>
      </c>
      <c r="G775" s="1">
        <v>630</v>
      </c>
      <c r="H775" s="1" t="s">
        <v>888</v>
      </c>
      <c r="I775" s="1">
        <v>11.22164895475755</v>
      </c>
      <c r="J775" s="1">
        <v>1.157446917022253</v>
      </c>
      <c r="M775" s="1"/>
    </row>
    <row r="776" spans="1:13" x14ac:dyDescent="0.25">
      <c r="A776" s="1">
        <v>363</v>
      </c>
      <c r="B776" s="1" t="s">
        <v>887</v>
      </c>
      <c r="C776" s="1">
        <v>5.6090203358366377</v>
      </c>
      <c r="D776" s="1">
        <v>0.43166129281934629</v>
      </c>
      <c r="G776" s="1">
        <v>632</v>
      </c>
      <c r="H776" s="1" t="s">
        <v>888</v>
      </c>
      <c r="I776" s="1">
        <v>18.693539435548523</v>
      </c>
      <c r="J776" s="1">
        <v>2.0807677269095421</v>
      </c>
      <c r="M776" s="1"/>
    </row>
    <row r="777" spans="1:13" x14ac:dyDescent="0.25">
      <c r="A777" s="1">
        <v>527</v>
      </c>
      <c r="B777" s="1" t="s">
        <v>887</v>
      </c>
      <c r="C777" s="1">
        <v>5.6120000000000001</v>
      </c>
      <c r="D777" s="3">
        <v>0.84075392000000004</v>
      </c>
      <c r="G777" s="1">
        <v>632</v>
      </c>
      <c r="H777" s="1" t="s">
        <v>888</v>
      </c>
      <c r="I777" s="1">
        <v>19.205369072334477</v>
      </c>
      <c r="J777" s="1">
        <v>2.1009554085986775</v>
      </c>
      <c r="M777" s="1"/>
    </row>
    <row r="778" spans="1:13" x14ac:dyDescent="0.25">
      <c r="A778" s="1">
        <v>525</v>
      </c>
      <c r="B778" s="1" t="s">
        <v>887</v>
      </c>
      <c r="C778" s="1">
        <v>5.6260000000000003</v>
      </c>
      <c r="D778" s="3">
        <v>0.80883207000000001</v>
      </c>
      <c r="G778" s="1">
        <v>632</v>
      </c>
      <c r="H778" s="1" t="s">
        <v>888</v>
      </c>
      <c r="I778" s="1">
        <v>18.709983761228393</v>
      </c>
      <c r="J778" s="1">
        <v>2.0221171990547915</v>
      </c>
      <c r="M778" s="1"/>
    </row>
    <row r="779" spans="1:13" x14ac:dyDescent="0.25">
      <c r="A779" s="1">
        <v>525</v>
      </c>
      <c r="B779" s="1" t="s">
        <v>887</v>
      </c>
      <c r="C779" s="1">
        <v>5.6609999999999996</v>
      </c>
      <c r="D779" s="3">
        <v>0.82147007999999999</v>
      </c>
      <c r="G779" s="1">
        <v>634</v>
      </c>
      <c r="H779" s="1" t="s">
        <v>888</v>
      </c>
      <c r="I779" s="1">
        <v>20.142695636087073</v>
      </c>
      <c r="J779" s="1">
        <v>2.0610050490454412</v>
      </c>
      <c r="M779" s="1"/>
    </row>
    <row r="780" spans="1:13" x14ac:dyDescent="0.25">
      <c r="A780" s="1">
        <v>655</v>
      </c>
      <c r="B780" s="1" t="s">
        <v>887</v>
      </c>
      <c r="C780" s="1">
        <v>5.6615359254909228</v>
      </c>
      <c r="D780" s="1">
        <v>0.38201418962498845</v>
      </c>
      <c r="G780" s="1">
        <v>634</v>
      </c>
      <c r="H780" s="1" t="s">
        <v>888</v>
      </c>
      <c r="I780" s="1">
        <v>20.911467861621002</v>
      </c>
      <c r="J780" s="1">
        <v>2.1559934039406357</v>
      </c>
      <c r="M780" s="1"/>
    </row>
    <row r="781" spans="1:13" x14ac:dyDescent="0.25">
      <c r="A781" s="1">
        <v>959</v>
      </c>
      <c r="B781" s="1" t="s">
        <v>887</v>
      </c>
      <c r="C781" s="1">
        <v>5.6654076915510965</v>
      </c>
      <c r="D781" s="1">
        <v>1.4956310679611651</v>
      </c>
      <c r="G781" s="1">
        <v>634</v>
      </c>
      <c r="H781" s="1" t="s">
        <v>888</v>
      </c>
      <c r="I781" s="1">
        <v>20.502415260334232</v>
      </c>
      <c r="J781" s="1">
        <v>2.1500433503901535</v>
      </c>
      <c r="M781" s="1"/>
    </row>
    <row r="782" spans="1:13" x14ac:dyDescent="0.25">
      <c r="A782" s="1">
        <v>1143</v>
      </c>
      <c r="B782" s="1" t="s">
        <v>887</v>
      </c>
      <c r="C782" s="1">
        <v>5.6738703741566141</v>
      </c>
      <c r="D782" s="1">
        <v>0.39748442162541686</v>
      </c>
      <c r="G782" s="1">
        <v>636</v>
      </c>
      <c r="H782" s="1" t="s">
        <v>888</v>
      </c>
      <c r="I782" s="1">
        <v>19.735698575510291</v>
      </c>
      <c r="J782" s="1">
        <v>1.9585791272121449</v>
      </c>
      <c r="M782" s="1"/>
    </row>
    <row r="783" spans="1:13" x14ac:dyDescent="0.25">
      <c r="A783" s="1">
        <v>369</v>
      </c>
      <c r="B783" s="1" t="s">
        <v>887</v>
      </c>
      <c r="C783" s="1">
        <v>5.6828537676145467</v>
      </c>
      <c r="D783" s="1">
        <v>-1.8928442429012829E-2</v>
      </c>
      <c r="G783" s="1">
        <v>636</v>
      </c>
      <c r="H783" s="1" t="s">
        <v>888</v>
      </c>
      <c r="I783" s="1">
        <v>19.390367736233017</v>
      </c>
      <c r="J783" s="1">
        <v>1.9551790966118696</v>
      </c>
      <c r="M783" s="1"/>
    </row>
    <row r="784" spans="1:13" x14ac:dyDescent="0.25">
      <c r="A784" s="1">
        <v>385</v>
      </c>
      <c r="B784" s="1" t="s">
        <v>887</v>
      </c>
      <c r="C784" s="1">
        <v>5.6828537676145467</v>
      </c>
      <c r="D784" s="1">
        <v>1.4906873455330814E-2</v>
      </c>
      <c r="G784" s="1">
        <v>636</v>
      </c>
      <c r="H784" s="1" t="s">
        <v>888</v>
      </c>
      <c r="I784" s="1">
        <v>19.754198441900144</v>
      </c>
      <c r="J784" s="1">
        <v>2.0250922258300328</v>
      </c>
      <c r="M784" s="1"/>
    </row>
    <row r="785" spans="1:13" x14ac:dyDescent="0.25">
      <c r="A785" s="1">
        <v>1149</v>
      </c>
      <c r="B785" s="1" t="s">
        <v>887</v>
      </c>
      <c r="C785" s="1">
        <v>5.6840932324677986</v>
      </c>
      <c r="D785" s="1">
        <v>0.50902887484641046</v>
      </c>
      <c r="G785" s="1">
        <v>638</v>
      </c>
      <c r="H785" s="1" t="s">
        <v>888</v>
      </c>
      <c r="I785" s="1">
        <v>8.1301157269419733</v>
      </c>
      <c r="J785" s="1">
        <v>0.87970691736225615</v>
      </c>
      <c r="M785" s="1"/>
    </row>
    <row r="786" spans="1:13" x14ac:dyDescent="0.25">
      <c r="A786" s="1">
        <v>485</v>
      </c>
      <c r="B786" s="1" t="s">
        <v>887</v>
      </c>
      <c r="C786" s="1">
        <v>5.6862614902579214</v>
      </c>
      <c r="D786" s="1">
        <v>0.58698201720093834</v>
      </c>
      <c r="G786" s="1">
        <v>638</v>
      </c>
      <c r="H786" s="1" t="s">
        <v>888</v>
      </c>
      <c r="I786" s="1">
        <v>8.0293942321527698</v>
      </c>
      <c r="J786" s="1">
        <v>0.88416945752511766</v>
      </c>
      <c r="M786" s="1"/>
    </row>
    <row r="787" spans="1:13" x14ac:dyDescent="0.25">
      <c r="A787" s="1">
        <v>485</v>
      </c>
      <c r="B787" s="1" t="s">
        <v>887</v>
      </c>
      <c r="C787" s="1">
        <v>5.6924864606893113</v>
      </c>
      <c r="D787" s="1">
        <v>0.60545347928068804</v>
      </c>
      <c r="G787" s="1">
        <v>638</v>
      </c>
      <c r="H787" s="1" t="s">
        <v>888</v>
      </c>
      <c r="I787" s="1">
        <v>8.319225472260479</v>
      </c>
      <c r="J787" s="1">
        <v>0.83019397174574572</v>
      </c>
      <c r="M787" s="1"/>
    </row>
    <row r="788" spans="1:13" x14ac:dyDescent="0.25">
      <c r="A788" s="1">
        <v>1149</v>
      </c>
      <c r="B788" s="1" t="s">
        <v>887</v>
      </c>
      <c r="C788" s="1">
        <v>5.7004498057656923</v>
      </c>
      <c r="D788" s="1">
        <v>0.46953440407231872</v>
      </c>
      <c r="G788" s="1">
        <v>640</v>
      </c>
      <c r="H788" s="1" t="s">
        <v>888</v>
      </c>
      <c r="I788" s="1">
        <v>8.3788361528500079</v>
      </c>
      <c r="J788" s="1">
        <v>0.88438195943763476</v>
      </c>
      <c r="M788" s="1"/>
    </row>
    <row r="789" spans="1:13" x14ac:dyDescent="0.25">
      <c r="A789" s="1">
        <v>363</v>
      </c>
      <c r="B789" s="1" t="s">
        <v>887</v>
      </c>
      <c r="C789" s="1">
        <v>5.7060585604590326</v>
      </c>
      <c r="D789" s="1">
        <v>0.37887820003977024</v>
      </c>
      <c r="G789" s="1">
        <v>640</v>
      </c>
      <c r="H789" s="1" t="s">
        <v>888</v>
      </c>
      <c r="I789" s="1">
        <v>8.1136714012621027</v>
      </c>
      <c r="J789" s="1">
        <v>0.87226935042415377</v>
      </c>
      <c r="M789" s="1"/>
    </row>
    <row r="790" spans="1:13" x14ac:dyDescent="0.25">
      <c r="A790" s="1">
        <v>1145</v>
      </c>
      <c r="B790" s="1" t="s">
        <v>887</v>
      </c>
      <c r="C790" s="1">
        <v>5.7147618074013495</v>
      </c>
      <c r="D790" s="1">
        <v>0.51753115674916628</v>
      </c>
      <c r="G790" s="1">
        <v>640</v>
      </c>
      <c r="H790" s="1" t="s">
        <v>888</v>
      </c>
      <c r="I790" s="1">
        <v>8.3295031758103981</v>
      </c>
      <c r="J790" s="1">
        <v>0.89054451490063402</v>
      </c>
      <c r="M790" s="1"/>
    </row>
    <row r="791" spans="1:13" x14ac:dyDescent="0.25">
      <c r="A791" s="1">
        <v>1145</v>
      </c>
      <c r="B791" s="1" t="s">
        <v>887</v>
      </c>
      <c r="C791" s="1">
        <v>5.7270292373747704</v>
      </c>
      <c r="D791" s="1">
        <v>0.53069598034053012</v>
      </c>
      <c r="G791" s="1">
        <v>642</v>
      </c>
      <c r="H791" s="1" t="s">
        <v>888</v>
      </c>
      <c r="I791" s="1">
        <v>8.0273386914427842</v>
      </c>
      <c r="J791" s="1">
        <v>0.91136970232732084</v>
      </c>
      <c r="M791" s="1"/>
    </row>
    <row r="792" spans="1:13" x14ac:dyDescent="0.25">
      <c r="A792" s="1">
        <v>1145</v>
      </c>
      <c r="B792" s="1" t="s">
        <v>887</v>
      </c>
      <c r="C792" s="1">
        <v>5.7331629523614804</v>
      </c>
      <c r="D792" s="1">
        <v>0.5285018430753029</v>
      </c>
      <c r="G792" s="1">
        <v>642</v>
      </c>
      <c r="H792" s="1" t="s">
        <v>888</v>
      </c>
      <c r="I792" s="1">
        <v>7.9615613887233039</v>
      </c>
      <c r="J792" s="1">
        <v>0.9179572616153544</v>
      </c>
      <c r="M792" s="1"/>
    </row>
    <row r="793" spans="1:13" x14ac:dyDescent="0.25">
      <c r="A793" s="1">
        <v>385</v>
      </c>
      <c r="B793" s="1" t="s">
        <v>887</v>
      </c>
      <c r="C793" s="1">
        <v>5.7398109864146489</v>
      </c>
      <c r="D793" s="1">
        <v>2.4864123558437656E-2</v>
      </c>
      <c r="G793" s="1">
        <v>642</v>
      </c>
      <c r="H793" s="1" t="s">
        <v>888</v>
      </c>
      <c r="I793" s="1">
        <v>7.934839359493516</v>
      </c>
      <c r="J793" s="1">
        <v>0.93686993182938638</v>
      </c>
      <c r="M793" s="1"/>
    </row>
    <row r="794" spans="1:13" x14ac:dyDescent="0.25">
      <c r="A794" s="1">
        <v>655</v>
      </c>
      <c r="B794" s="1" t="s">
        <v>887</v>
      </c>
      <c r="C794" s="1">
        <v>5.7439574704827843</v>
      </c>
      <c r="D794" s="1">
        <v>0.3467704782087902</v>
      </c>
      <c r="G794" s="1">
        <v>644</v>
      </c>
      <c r="H794" s="1" t="s">
        <v>888</v>
      </c>
      <c r="I794" s="1">
        <v>12.366585130218505</v>
      </c>
      <c r="J794" s="1">
        <v>5.0914948234534103</v>
      </c>
      <c r="M794" s="1"/>
    </row>
    <row r="795" spans="1:13" x14ac:dyDescent="0.25">
      <c r="A795" s="1">
        <v>369</v>
      </c>
      <c r="B795" s="1" t="s">
        <v>887</v>
      </c>
      <c r="C795" s="1">
        <v>5.7566871993924567</v>
      </c>
      <c r="D795" s="1">
        <v>-9.3018116982615584E-2</v>
      </c>
      <c r="G795" s="1">
        <v>644</v>
      </c>
      <c r="H795" s="1" t="s">
        <v>888</v>
      </c>
      <c r="I795" s="1">
        <v>12.508417439207385</v>
      </c>
      <c r="J795" s="1">
        <v>5.1637454737092625</v>
      </c>
      <c r="M795" s="1"/>
    </row>
    <row r="796" spans="1:13" x14ac:dyDescent="0.25">
      <c r="A796" s="1">
        <v>371</v>
      </c>
      <c r="B796" s="1" t="s">
        <v>887</v>
      </c>
      <c r="C796" s="1">
        <v>5.7651253058813605</v>
      </c>
      <c r="D796" s="1">
        <v>-3.826290864863776E-2</v>
      </c>
      <c r="G796" s="1">
        <v>644</v>
      </c>
      <c r="H796" s="1" t="s">
        <v>888</v>
      </c>
      <c r="I796" s="1">
        <v>12.364529589508521</v>
      </c>
      <c r="J796" s="1">
        <v>5.0298692688234192</v>
      </c>
      <c r="M796" s="1"/>
    </row>
    <row r="797" spans="1:13" x14ac:dyDescent="0.25">
      <c r="A797" s="1">
        <v>1149</v>
      </c>
      <c r="B797" s="1" t="s">
        <v>887</v>
      </c>
      <c r="C797" s="1">
        <v>5.7679206706195059</v>
      </c>
      <c r="D797" s="1">
        <v>0.40236637704054767</v>
      </c>
      <c r="G797" s="1">
        <v>646</v>
      </c>
      <c r="H797" s="1" t="s">
        <v>888</v>
      </c>
      <c r="I797" s="1">
        <v>13.07369113445292</v>
      </c>
      <c r="J797" s="1">
        <v>5.3464971184740664</v>
      </c>
      <c r="M797" s="1"/>
    </row>
    <row r="798" spans="1:13" x14ac:dyDescent="0.25">
      <c r="A798" s="1">
        <v>1141</v>
      </c>
      <c r="B798" s="1" t="s">
        <v>887</v>
      </c>
      <c r="C798" s="1">
        <v>5.7781435289306895</v>
      </c>
      <c r="D798" s="1">
        <v>0.5693676496401614</v>
      </c>
      <c r="G798" s="1">
        <v>646</v>
      </c>
      <c r="H798" s="1" t="s">
        <v>888</v>
      </c>
      <c r="I798" s="1">
        <v>13.437521840120043</v>
      </c>
      <c r="J798" s="1">
        <v>5.5271237441136964</v>
      </c>
      <c r="M798" s="1"/>
    </row>
    <row r="799" spans="1:13" x14ac:dyDescent="0.25">
      <c r="A799" s="1">
        <v>581</v>
      </c>
      <c r="B799" s="1" t="s">
        <v>887</v>
      </c>
      <c r="C799" s="1">
        <v>5.7839999999999998</v>
      </c>
      <c r="D799" s="3">
        <v>0.40539657000000001</v>
      </c>
      <c r="G799" s="1">
        <v>646</v>
      </c>
      <c r="H799" s="1" t="s">
        <v>888</v>
      </c>
      <c r="I799" s="1">
        <v>13.406688729470288</v>
      </c>
      <c r="J799" s="1">
        <v>5.5356238206143846</v>
      </c>
      <c r="M799" s="1"/>
    </row>
    <row r="800" spans="1:13" x14ac:dyDescent="0.25">
      <c r="A800" s="1">
        <v>369</v>
      </c>
      <c r="B800" s="1" t="s">
        <v>887</v>
      </c>
      <c r="C800" s="1">
        <v>5.7841110454813931</v>
      </c>
      <c r="D800" s="1">
        <v>-3.4105998411418384E-2</v>
      </c>
      <c r="G800" s="1">
        <v>648</v>
      </c>
      <c r="H800" s="1" t="s">
        <v>888</v>
      </c>
      <c r="I800" s="1">
        <v>13.552632119879135</v>
      </c>
      <c r="J800" s="1">
        <v>5.6142495282457539</v>
      </c>
      <c r="M800" s="1"/>
    </row>
    <row r="801" spans="1:13" x14ac:dyDescent="0.25">
      <c r="A801" s="1">
        <v>481</v>
      </c>
      <c r="B801" s="1" t="s">
        <v>887</v>
      </c>
      <c r="C801" s="1">
        <v>5.7983109580229488</v>
      </c>
      <c r="D801" s="1">
        <v>0.66321344800625504</v>
      </c>
      <c r="G801" s="1">
        <v>648</v>
      </c>
      <c r="H801" s="1" t="s">
        <v>888</v>
      </c>
      <c r="I801" s="1">
        <v>13.486854817159655</v>
      </c>
      <c r="J801" s="1">
        <v>5.6992502932526392</v>
      </c>
      <c r="M801" s="1"/>
    </row>
    <row r="802" spans="1:13" x14ac:dyDescent="0.25">
      <c r="A802" s="1">
        <v>385</v>
      </c>
      <c r="B802" s="1" t="s">
        <v>887</v>
      </c>
      <c r="C802" s="1">
        <v>5.8136444181925571</v>
      </c>
      <c r="D802" s="1">
        <v>1.2219382650802945E-2</v>
      </c>
      <c r="G802" s="1">
        <v>648</v>
      </c>
      <c r="H802" s="1" t="s">
        <v>888</v>
      </c>
      <c r="I802" s="1">
        <v>13.634853748278486</v>
      </c>
      <c r="J802" s="1">
        <v>5.5866242796185164</v>
      </c>
      <c r="M802" s="1"/>
    </row>
    <row r="803" spans="1:13" x14ac:dyDescent="0.25">
      <c r="A803" s="1">
        <v>485</v>
      </c>
      <c r="B803" s="1" t="s">
        <v>887</v>
      </c>
      <c r="C803" s="1">
        <v>5.8169858693171204</v>
      </c>
      <c r="D803" s="1">
        <v>0.6155688037529321</v>
      </c>
      <c r="G803" s="1">
        <v>650</v>
      </c>
      <c r="H803" s="1" t="s">
        <v>888</v>
      </c>
      <c r="I803" s="1">
        <v>14.054184053115174</v>
      </c>
      <c r="J803" s="1">
        <v>1.7337521037689341</v>
      </c>
      <c r="M803" s="1"/>
    </row>
    <row r="804" spans="1:13" x14ac:dyDescent="0.25">
      <c r="A804" s="1">
        <v>1141</v>
      </c>
      <c r="B804" s="1" t="s">
        <v>887</v>
      </c>
      <c r="C804" s="1">
        <v>5.8169903905131877</v>
      </c>
      <c r="D804" s="1">
        <v>0.64808232403019139</v>
      </c>
      <c r="G804" s="1">
        <v>650</v>
      </c>
      <c r="H804" s="1" t="s">
        <v>888</v>
      </c>
      <c r="I804" s="1">
        <v>14.574235852741067</v>
      </c>
      <c r="J804" s="1">
        <v>1.7981401832616493</v>
      </c>
      <c r="M804" s="1"/>
    </row>
    <row r="805" spans="1:13" x14ac:dyDescent="0.25">
      <c r="A805" s="1">
        <v>301</v>
      </c>
      <c r="B805" s="1" t="s">
        <v>887</v>
      </c>
      <c r="C805" s="1">
        <v>5.8178634714370094</v>
      </c>
      <c r="D805" s="1">
        <v>0.33351017925102217</v>
      </c>
      <c r="G805" s="1">
        <v>650</v>
      </c>
      <c r="H805" s="1" t="s">
        <v>888</v>
      </c>
      <c r="I805" s="1">
        <v>14.407737055232381</v>
      </c>
      <c r="J805" s="1">
        <v>1.8030277272495454</v>
      </c>
      <c r="M805" s="1"/>
    </row>
    <row r="806" spans="1:13" x14ac:dyDescent="0.25">
      <c r="A806" s="1">
        <v>581</v>
      </c>
      <c r="B806" s="1" t="s">
        <v>887</v>
      </c>
      <c r="C806" s="1">
        <v>5.827</v>
      </c>
      <c r="D806" s="3">
        <v>0.33392650000000001</v>
      </c>
      <c r="G806" s="1">
        <v>652</v>
      </c>
      <c r="H806" s="1" t="s">
        <v>888</v>
      </c>
      <c r="I806" s="1">
        <v>14.496125305761682</v>
      </c>
      <c r="J806" s="1">
        <v>1.7917651258861329</v>
      </c>
      <c r="M806" s="1"/>
    </row>
    <row r="807" spans="1:13" x14ac:dyDescent="0.25">
      <c r="A807" s="1">
        <v>481</v>
      </c>
      <c r="B807" s="1" t="s">
        <v>887</v>
      </c>
      <c r="C807" s="1">
        <v>5.8273608200361044</v>
      </c>
      <c r="D807" s="1">
        <v>0.65500390930414398</v>
      </c>
      <c r="G807" s="1">
        <v>652</v>
      </c>
      <c r="H807" s="1" t="s">
        <v>888</v>
      </c>
      <c r="I807" s="1">
        <v>14.146683385064442</v>
      </c>
      <c r="J807" s="1">
        <v>1.8797409176682589</v>
      </c>
      <c r="M807" s="1"/>
    </row>
    <row r="808" spans="1:13" x14ac:dyDescent="0.25">
      <c r="A808" s="1">
        <v>301</v>
      </c>
      <c r="B808" s="1" t="s">
        <v>887</v>
      </c>
      <c r="C808" s="1">
        <v>5.828411104548139</v>
      </c>
      <c r="D808" s="1">
        <v>0.33916924861706493</v>
      </c>
      <c r="G808" s="1">
        <v>652</v>
      </c>
      <c r="H808" s="1" t="s">
        <v>888</v>
      </c>
      <c r="I808" s="1">
        <v>14.461181113691957</v>
      </c>
      <c r="J808" s="1">
        <v>1.8410655695901261</v>
      </c>
      <c r="M808" s="1"/>
    </row>
    <row r="809" spans="1:13" x14ac:dyDescent="0.25">
      <c r="A809" s="1">
        <v>581</v>
      </c>
      <c r="B809" s="1" t="s">
        <v>887</v>
      </c>
      <c r="C809" s="1">
        <v>5.8579999999999997</v>
      </c>
      <c r="D809" s="3">
        <v>0.37227629000000001</v>
      </c>
      <c r="G809" s="1">
        <v>656</v>
      </c>
      <c r="H809" s="1" t="s">
        <v>888</v>
      </c>
      <c r="I809" s="1">
        <v>21.735797737528586</v>
      </c>
      <c r="J809" s="1">
        <v>1.8046623053533586</v>
      </c>
      <c r="M809" s="1"/>
    </row>
    <row r="810" spans="1:13" x14ac:dyDescent="0.25">
      <c r="A810" s="1">
        <v>371</v>
      </c>
      <c r="B810" s="1" t="s">
        <v>887</v>
      </c>
      <c r="C810" s="1">
        <v>5.8916969032149185</v>
      </c>
      <c r="D810" s="1">
        <v>-4.8838861670772594E-2</v>
      </c>
      <c r="G810" s="1">
        <v>656</v>
      </c>
      <c r="H810" s="1" t="s">
        <v>888</v>
      </c>
      <c r="I810" s="1">
        <v>21.818219282520449</v>
      </c>
      <c r="J810" s="1">
        <v>1.7318713719708836</v>
      </c>
      <c r="M810" s="1"/>
    </row>
    <row r="811" spans="1:13" x14ac:dyDescent="0.25">
      <c r="A811" s="1">
        <v>481</v>
      </c>
      <c r="B811" s="1" t="s">
        <v>887</v>
      </c>
      <c r="C811" s="1">
        <v>5.8958354947813989</v>
      </c>
      <c r="D811" s="1">
        <v>0.68447028928850673</v>
      </c>
      <c r="G811" s="1">
        <v>656</v>
      </c>
      <c r="H811" s="1" t="s">
        <v>888</v>
      </c>
      <c r="I811" s="1">
        <v>21.735797737528586</v>
      </c>
      <c r="J811" s="1">
        <v>1.7608956049018705</v>
      </c>
      <c r="M811" s="1"/>
    </row>
    <row r="812" spans="1:13" x14ac:dyDescent="0.25">
      <c r="A812" s="1">
        <v>593</v>
      </c>
      <c r="B812" s="1" t="s">
        <v>887</v>
      </c>
      <c r="C812" s="1">
        <v>5.9183539229994455</v>
      </c>
      <c r="D812" s="1">
        <v>0.39541505873552857</v>
      </c>
      <c r="G812" s="1">
        <v>658</v>
      </c>
      <c r="H812" s="1" t="s">
        <v>888</v>
      </c>
      <c r="I812" s="1">
        <v>23.281201706125977</v>
      </c>
      <c r="J812" s="1">
        <v>1.7288768082557819</v>
      </c>
      <c r="M812" s="1"/>
    </row>
    <row r="813" spans="1:13" x14ac:dyDescent="0.25">
      <c r="A813" s="1">
        <v>593</v>
      </c>
      <c r="B813" s="1" t="s">
        <v>887</v>
      </c>
      <c r="C813" s="1">
        <v>5.9265760858393808</v>
      </c>
      <c r="D813" s="1">
        <v>0.39286503578532206</v>
      </c>
      <c r="G813" s="1">
        <v>658</v>
      </c>
      <c r="H813" s="1" t="s">
        <v>888</v>
      </c>
      <c r="I813" s="1">
        <v>22.539407801199232</v>
      </c>
      <c r="J813" s="1">
        <v>1.8111121348935779</v>
      </c>
      <c r="M813" s="1"/>
    </row>
    <row r="814" spans="1:13" x14ac:dyDescent="0.25">
      <c r="A814" s="1">
        <v>591</v>
      </c>
      <c r="B814" s="1" t="s">
        <v>887</v>
      </c>
      <c r="C814" s="1">
        <v>5.9368537893892999</v>
      </c>
      <c r="D814" s="1">
        <v>0.60239192152729371</v>
      </c>
      <c r="G814" s="1">
        <v>658</v>
      </c>
      <c r="H814" s="1" t="s">
        <v>888</v>
      </c>
      <c r="I814" s="1">
        <v>22.415775483711439</v>
      </c>
      <c r="J814" s="1">
        <v>1.7491477010964711</v>
      </c>
      <c r="M814" s="1"/>
    </row>
    <row r="815" spans="1:13" x14ac:dyDescent="0.25">
      <c r="A815" s="1">
        <v>593</v>
      </c>
      <c r="B815" s="1" t="s">
        <v>887</v>
      </c>
      <c r="C815" s="1">
        <v>5.9409648708092666</v>
      </c>
      <c r="D815" s="1">
        <v>0.42240280162521465</v>
      </c>
      <c r="G815" s="1">
        <v>660</v>
      </c>
      <c r="H815" s="1" t="s">
        <v>888</v>
      </c>
      <c r="I815" s="1">
        <v>23.343017864869875</v>
      </c>
      <c r="J815" s="1">
        <v>1.7721828065972542</v>
      </c>
      <c r="M815" s="1"/>
    </row>
    <row r="816" spans="1:13" x14ac:dyDescent="0.25">
      <c r="A816" s="1">
        <v>1141</v>
      </c>
      <c r="B816" s="1" t="s">
        <v>887</v>
      </c>
      <c r="C816" s="1">
        <v>5.9417092619096303</v>
      </c>
      <c r="D816" s="1">
        <v>0.55702562752325779</v>
      </c>
      <c r="G816" s="1">
        <v>660</v>
      </c>
      <c r="H816" s="1" t="s">
        <v>888</v>
      </c>
      <c r="I816" s="1">
        <v>22.518802414951267</v>
      </c>
      <c r="J816" s="1">
        <v>1.8569519948401367</v>
      </c>
      <c r="M816" s="1"/>
    </row>
    <row r="817" spans="1:13" x14ac:dyDescent="0.25">
      <c r="A817" s="1">
        <v>483</v>
      </c>
      <c r="B817" s="1" t="s">
        <v>887</v>
      </c>
      <c r="C817" s="1">
        <v>5.9477102483763193</v>
      </c>
      <c r="D817" s="1">
        <v>0.7025019546520721</v>
      </c>
      <c r="G817" s="1">
        <v>660</v>
      </c>
      <c r="H817" s="1" t="s">
        <v>888</v>
      </c>
      <c r="I817" s="1">
        <v>23.260596319878012</v>
      </c>
      <c r="J817" s="1">
        <v>1.7878466783377869</v>
      </c>
      <c r="M817" s="1"/>
    </row>
    <row r="818" spans="1:13" x14ac:dyDescent="0.25">
      <c r="A818" s="1">
        <v>371</v>
      </c>
      <c r="B818" s="1" t="s">
        <v>887</v>
      </c>
      <c r="C818" s="1">
        <v>5.9507636486372464</v>
      </c>
      <c r="D818" s="1">
        <v>-4.8974202934309971E-2</v>
      </c>
      <c r="G818" s="1">
        <v>662</v>
      </c>
      <c r="H818" s="1" t="s">
        <v>888</v>
      </c>
      <c r="I818" s="1">
        <v>11.224990212441531</v>
      </c>
      <c r="J818" s="1">
        <v>0.70220215608587488</v>
      </c>
      <c r="M818" s="1"/>
    </row>
    <row r="819" spans="1:13" x14ac:dyDescent="0.25">
      <c r="A819" s="1">
        <v>483</v>
      </c>
      <c r="B819" s="1" t="s">
        <v>887</v>
      </c>
      <c r="C819" s="1">
        <v>5.9518602286639135</v>
      </c>
      <c r="D819" s="1">
        <v>0.64474198592650522</v>
      </c>
      <c r="G819" s="1">
        <v>662</v>
      </c>
      <c r="H819" s="1" t="s">
        <v>888</v>
      </c>
      <c r="I819" s="1">
        <v>11.494920772289875</v>
      </c>
      <c r="J819" s="1">
        <v>0.67294757209988032</v>
      </c>
      <c r="M819" s="1"/>
    </row>
    <row r="820" spans="1:13" x14ac:dyDescent="0.25">
      <c r="A820" s="1">
        <v>301</v>
      </c>
      <c r="B820" s="1" t="s">
        <v>887</v>
      </c>
      <c r="C820" s="1">
        <v>5.969749388237279</v>
      </c>
      <c r="D820" s="1">
        <v>0.32572895887271336</v>
      </c>
      <c r="G820" s="1">
        <v>662</v>
      </c>
      <c r="H820" s="1" t="s">
        <v>888</v>
      </c>
      <c r="I820" s="1">
        <v>11.546434237909789</v>
      </c>
      <c r="J820" s="1">
        <v>0.69782548604072614</v>
      </c>
      <c r="M820" s="1"/>
    </row>
    <row r="821" spans="1:13" x14ac:dyDescent="0.25">
      <c r="A821" s="1">
        <v>483</v>
      </c>
      <c r="B821" s="1" t="s">
        <v>887</v>
      </c>
      <c r="C821" s="1">
        <v>5.9892100512522557</v>
      </c>
      <c r="D821" s="1">
        <v>0.63755863956215808</v>
      </c>
      <c r="G821" s="1">
        <v>664</v>
      </c>
      <c r="H821" s="1" t="s">
        <v>888</v>
      </c>
      <c r="I821" s="1">
        <v>11.878180956502028</v>
      </c>
      <c r="J821" s="1">
        <v>0.72316410209158766</v>
      </c>
      <c r="M821" s="1"/>
    </row>
    <row r="822" spans="1:13" x14ac:dyDescent="0.25">
      <c r="A822" s="1">
        <v>591</v>
      </c>
      <c r="B822" s="1" t="s">
        <v>887</v>
      </c>
      <c r="C822" s="1">
        <v>5.9944089292688449</v>
      </c>
      <c r="D822" s="1">
        <v>0.63724223518011669</v>
      </c>
      <c r="G822" s="1">
        <v>664</v>
      </c>
      <c r="H822" s="1" t="s">
        <v>888</v>
      </c>
      <c r="I822" s="1">
        <v>12.214048752343862</v>
      </c>
      <c r="J822" s="1">
        <v>0.75817746245277817</v>
      </c>
      <c r="M822" s="1"/>
    </row>
    <row r="823" spans="1:13" x14ac:dyDescent="0.25">
      <c r="A823" s="1">
        <v>259</v>
      </c>
      <c r="B823" s="1" t="s">
        <v>887</v>
      </c>
      <c r="C823" s="1">
        <v>6.0048959087232321</v>
      </c>
      <c r="D823" s="1">
        <v>0.41651785714285711</v>
      </c>
      <c r="G823" s="1">
        <v>664</v>
      </c>
      <c r="H823" s="1" t="s">
        <v>888</v>
      </c>
      <c r="I823" s="1">
        <v>12.193443366095897</v>
      </c>
      <c r="J823" s="1">
        <v>0.75126693080254314</v>
      </c>
      <c r="M823" s="1"/>
    </row>
    <row r="824" spans="1:13" x14ac:dyDescent="0.25">
      <c r="A824" s="1">
        <v>259</v>
      </c>
      <c r="B824" s="1" t="s">
        <v>887</v>
      </c>
      <c r="C824" s="1">
        <v>6.0176678445229683</v>
      </c>
      <c r="D824" s="1">
        <v>0.4146045918367347</v>
      </c>
      <c r="G824" s="1">
        <v>666</v>
      </c>
      <c r="H824" s="1" t="s">
        <v>888</v>
      </c>
      <c r="I824" s="1">
        <v>12.003873812614616</v>
      </c>
      <c r="J824" s="1">
        <v>0.67663318898000557</v>
      </c>
      <c r="M824" s="1"/>
    </row>
    <row r="825" spans="1:13" x14ac:dyDescent="0.25">
      <c r="A825" s="1">
        <v>589</v>
      </c>
      <c r="B825" s="1" t="s">
        <v>887</v>
      </c>
      <c r="C825" s="1">
        <v>6.0355197434685204</v>
      </c>
      <c r="D825" s="1">
        <v>0.40582765244887198</v>
      </c>
      <c r="G825" s="1">
        <v>666</v>
      </c>
      <c r="H825" s="1" t="s">
        <v>888</v>
      </c>
      <c r="I825" s="1">
        <v>12.37477076507799</v>
      </c>
      <c r="J825" s="1">
        <v>0.7015111029208515</v>
      </c>
      <c r="M825" s="1"/>
    </row>
    <row r="826" spans="1:13" x14ac:dyDescent="0.25">
      <c r="A826" s="1">
        <v>497</v>
      </c>
      <c r="B826" s="1" t="s">
        <v>887</v>
      </c>
      <c r="C826" s="1">
        <v>6.0763596372917226</v>
      </c>
      <c r="D826" s="1">
        <v>0.34758600469116502</v>
      </c>
      <c r="G826" s="1">
        <v>666</v>
      </c>
      <c r="H826" s="1" t="s">
        <v>888</v>
      </c>
      <c r="I826" s="1">
        <v>12.317075683583688</v>
      </c>
      <c r="J826" s="1">
        <v>0.70680917718603153</v>
      </c>
      <c r="M826" s="1"/>
    </row>
    <row r="827" spans="1:13" x14ac:dyDescent="0.25">
      <c r="A827" s="1">
        <v>303</v>
      </c>
      <c r="B827" s="1" t="s">
        <v>887</v>
      </c>
      <c r="C827" s="1">
        <v>6.0815542992152558</v>
      </c>
      <c r="D827" s="1">
        <v>0.60054751496116454</v>
      </c>
      <c r="G827" s="1">
        <v>668</v>
      </c>
      <c r="H827" s="1" t="s">
        <v>888</v>
      </c>
      <c r="I827" s="1">
        <v>15.430549545651232</v>
      </c>
      <c r="J827" s="1">
        <v>1.5512761448447434</v>
      </c>
      <c r="M827" s="1"/>
    </row>
    <row r="828" spans="1:13" x14ac:dyDescent="0.25">
      <c r="A828" s="1">
        <v>305</v>
      </c>
      <c r="B828" s="1" t="s">
        <v>887</v>
      </c>
      <c r="C828" s="1">
        <v>6.0836638258374816</v>
      </c>
      <c r="D828" s="1">
        <v>0.35826860772745917</v>
      </c>
      <c r="G828" s="1">
        <v>668</v>
      </c>
      <c r="H828" s="1" t="s">
        <v>888</v>
      </c>
      <c r="I828" s="1">
        <v>16.030166285467018</v>
      </c>
      <c r="J828" s="1">
        <v>1.5132682207684511</v>
      </c>
      <c r="M828" s="1"/>
    </row>
    <row r="829" spans="1:13" x14ac:dyDescent="0.25">
      <c r="A829" s="1">
        <v>589</v>
      </c>
      <c r="B829" s="1" t="s">
        <v>887</v>
      </c>
      <c r="C829" s="1">
        <v>6.1012970461880007</v>
      </c>
      <c r="D829" s="1">
        <v>0.42155279397514578</v>
      </c>
      <c r="G829" s="1">
        <v>668</v>
      </c>
      <c r="H829" s="1" t="s">
        <v>888</v>
      </c>
      <c r="I829" s="1">
        <v>15.692237951000392</v>
      </c>
      <c r="J829" s="1">
        <v>1.5968856537362941</v>
      </c>
      <c r="M829" s="1"/>
    </row>
    <row r="830" spans="1:13" x14ac:dyDescent="0.25">
      <c r="A830" s="1">
        <v>497</v>
      </c>
      <c r="B830" s="1" t="s">
        <v>887</v>
      </c>
      <c r="C830" s="1">
        <v>6.1054094993048782</v>
      </c>
      <c r="D830" s="1">
        <v>0.35550234558248639</v>
      </c>
      <c r="G830" s="1">
        <v>670</v>
      </c>
      <c r="H830" s="1" t="s">
        <v>888</v>
      </c>
      <c r="I830" s="1">
        <v>14.872143578331372</v>
      </c>
      <c r="J830" s="1">
        <v>1.4089191928499032</v>
      </c>
      <c r="M830" s="1"/>
    </row>
    <row r="831" spans="1:13" x14ac:dyDescent="0.25">
      <c r="A831" s="1">
        <v>303</v>
      </c>
      <c r="B831" s="1" t="s">
        <v>887</v>
      </c>
      <c r="C831" s="1">
        <v>6.1110876719264198</v>
      </c>
      <c r="D831" s="1">
        <v>0.58993675989983452</v>
      </c>
      <c r="G831" s="1">
        <v>670</v>
      </c>
      <c r="H831" s="1" t="s">
        <v>888</v>
      </c>
      <c r="I831" s="1">
        <v>15.273948610166697</v>
      </c>
      <c r="J831" s="1">
        <v>1.4609785312816732</v>
      </c>
      <c r="M831" s="1"/>
    </row>
    <row r="832" spans="1:13" x14ac:dyDescent="0.25">
      <c r="A832" s="1">
        <v>259</v>
      </c>
      <c r="B832" s="1" t="s">
        <v>887</v>
      </c>
      <c r="C832" s="1">
        <v>6.115586018987611</v>
      </c>
      <c r="D832" s="1">
        <v>0.41087372448979592</v>
      </c>
      <c r="G832" s="1">
        <v>670</v>
      </c>
      <c r="H832" s="1" t="s">
        <v>888</v>
      </c>
      <c r="I832" s="1">
        <v>15.150316292678907</v>
      </c>
      <c r="J832" s="1">
        <v>1.4310328941306552</v>
      </c>
      <c r="M832" s="1"/>
    </row>
    <row r="833" spans="1:13" x14ac:dyDescent="0.25">
      <c r="A833" s="1">
        <v>353</v>
      </c>
      <c r="B833" s="1" t="s">
        <v>887</v>
      </c>
      <c r="C833" s="1">
        <v>6.1279638849042275</v>
      </c>
      <c r="D833" s="1">
        <v>0.45350923964752238</v>
      </c>
      <c r="G833" s="1">
        <v>672</v>
      </c>
      <c r="H833" s="1" t="s">
        <v>888</v>
      </c>
      <c r="I833" s="1">
        <v>14.53833632111434</v>
      </c>
      <c r="J833" s="1">
        <v>1.3008845480512301</v>
      </c>
      <c r="M833" s="1"/>
    </row>
    <row r="834" spans="1:13" x14ac:dyDescent="0.25">
      <c r="A834" s="1">
        <v>591</v>
      </c>
      <c r="B834" s="1" t="s">
        <v>887</v>
      </c>
      <c r="C834" s="1">
        <v>6.1424078603876762</v>
      </c>
      <c r="D834" s="1">
        <v>0.51526613739523652</v>
      </c>
      <c r="G834" s="1">
        <v>672</v>
      </c>
      <c r="H834" s="1" t="s">
        <v>888</v>
      </c>
      <c r="I834" s="1">
        <v>14.460035853372068</v>
      </c>
      <c r="J834" s="1">
        <v>1.3444208974477103</v>
      </c>
      <c r="M834" s="1"/>
    </row>
    <row r="835" spans="1:13" x14ac:dyDescent="0.25">
      <c r="A835" s="1">
        <v>353</v>
      </c>
      <c r="B835" s="1" t="s">
        <v>887</v>
      </c>
      <c r="C835" s="1">
        <v>6.1469496245042619</v>
      </c>
      <c r="D835" s="1">
        <v>0.4297278461973838</v>
      </c>
      <c r="G835" s="1">
        <v>672</v>
      </c>
      <c r="H835" s="1" t="s">
        <v>888</v>
      </c>
      <c r="I835" s="1">
        <v>14.165378830026169</v>
      </c>
      <c r="J835" s="1">
        <v>1.262415921864922</v>
      </c>
      <c r="M835" s="1"/>
    </row>
    <row r="836" spans="1:13" x14ac:dyDescent="0.25">
      <c r="A836" s="1">
        <v>305</v>
      </c>
      <c r="B836" s="1" t="s">
        <v>887</v>
      </c>
      <c r="C836" s="1">
        <v>6.1553877309931657</v>
      </c>
      <c r="D836" s="1">
        <v>0.32979641497955653</v>
      </c>
      <c r="G836" s="1">
        <v>674</v>
      </c>
      <c r="H836" s="1" t="s">
        <v>888</v>
      </c>
      <c r="I836" s="1">
        <v>35.520801137417315</v>
      </c>
      <c r="J836" s="1">
        <v>4.6651617064406157</v>
      </c>
      <c r="M836" s="1"/>
    </row>
    <row r="837" spans="1:13" x14ac:dyDescent="0.25">
      <c r="A837" s="1">
        <v>495</v>
      </c>
      <c r="B837" s="1" t="s">
        <v>887</v>
      </c>
      <c r="C837" s="1">
        <v>6.1593592430435953</v>
      </c>
      <c r="D837" s="1">
        <v>0.4038799843627835</v>
      </c>
      <c r="G837" s="1">
        <v>674</v>
      </c>
      <c r="H837" s="1" t="s">
        <v>888</v>
      </c>
      <c r="I837" s="1">
        <v>35.562011909913252</v>
      </c>
      <c r="J837" s="1">
        <v>4.602966921588501</v>
      </c>
      <c r="M837" s="1"/>
    </row>
    <row r="838" spans="1:13" x14ac:dyDescent="0.25">
      <c r="A838" s="1">
        <v>521</v>
      </c>
      <c r="B838" s="1" t="s">
        <v>887</v>
      </c>
      <c r="C838" s="1">
        <v>6.1801091444815635</v>
      </c>
      <c r="D838" s="1">
        <v>0.57554730258014075</v>
      </c>
      <c r="G838" s="1">
        <v>674</v>
      </c>
      <c r="H838" s="1" t="s">
        <v>888</v>
      </c>
      <c r="I838" s="1">
        <v>36.303805814839997</v>
      </c>
      <c r="J838" s="1">
        <v>4.6559476642403022</v>
      </c>
      <c r="M838" s="1"/>
    </row>
    <row r="839" spans="1:13" x14ac:dyDescent="0.25">
      <c r="A839" s="1">
        <v>303</v>
      </c>
      <c r="B839" s="1" t="s">
        <v>887</v>
      </c>
      <c r="C839" s="1">
        <v>6.1933592101932327</v>
      </c>
      <c r="D839" s="1">
        <v>0.58427769053379164</v>
      </c>
      <c r="G839" s="1">
        <v>676</v>
      </c>
      <c r="H839" s="1" t="s">
        <v>888</v>
      </c>
      <c r="I839" s="1">
        <v>32.615441676454225</v>
      </c>
      <c r="J839" s="1">
        <v>4.4163825670321568</v>
      </c>
      <c r="M839" s="1"/>
    </row>
    <row r="840" spans="1:13" x14ac:dyDescent="0.25">
      <c r="A840" s="1">
        <v>1151</v>
      </c>
      <c r="B840" s="1" t="s">
        <v>887</v>
      </c>
      <c r="C840" s="1">
        <v>6.2075035780004093</v>
      </c>
      <c r="D840" s="1">
        <v>0.4070014920133404</v>
      </c>
      <c r="G840" s="1">
        <v>676</v>
      </c>
      <c r="H840" s="1" t="s">
        <v>888</v>
      </c>
      <c r="I840" s="1">
        <v>32.0384908615112</v>
      </c>
      <c r="J840" s="1">
        <v>4.3150281028287107</v>
      </c>
      <c r="M840" s="1"/>
    </row>
    <row r="841" spans="1:13" x14ac:dyDescent="0.25">
      <c r="A841" s="1">
        <v>589</v>
      </c>
      <c r="B841" s="1" t="s">
        <v>887</v>
      </c>
      <c r="C841" s="1">
        <v>6.2102407038171394</v>
      </c>
      <c r="D841" s="1">
        <v>0.37246485218366959</v>
      </c>
      <c r="G841" s="1">
        <v>676</v>
      </c>
      <c r="H841" s="1" t="s">
        <v>888</v>
      </c>
      <c r="I841" s="1">
        <v>33.316024808885039</v>
      </c>
      <c r="J841" s="1">
        <v>4.2758684234773803</v>
      </c>
      <c r="M841" s="1"/>
    </row>
    <row r="842" spans="1:13" x14ac:dyDescent="0.25">
      <c r="A842" s="1">
        <v>497</v>
      </c>
      <c r="B842" s="1" t="s">
        <v>887</v>
      </c>
      <c r="C842" s="1">
        <v>6.2216089473574998</v>
      </c>
      <c r="D842" s="1">
        <v>0.36488467552775611</v>
      </c>
      <c r="G842" s="1">
        <v>678</v>
      </c>
      <c r="H842" s="1" t="s">
        <v>888</v>
      </c>
      <c r="I842" s="1">
        <v>40.404277678185075</v>
      </c>
      <c r="J842" s="1">
        <v>5.1512024325071408</v>
      </c>
      <c r="M842" s="1"/>
    </row>
    <row r="843" spans="1:13" x14ac:dyDescent="0.25">
      <c r="A843" s="1">
        <v>495</v>
      </c>
      <c r="B843" s="1" t="s">
        <v>887</v>
      </c>
      <c r="C843" s="1">
        <v>6.2278339177888906</v>
      </c>
      <c r="D843" s="1">
        <v>0.38408913213448015</v>
      </c>
      <c r="G843" s="1">
        <v>678</v>
      </c>
      <c r="H843" s="1" t="s">
        <v>888</v>
      </c>
      <c r="I843" s="1">
        <v>41.06365003811996</v>
      </c>
      <c r="J843" s="1">
        <v>5.2410393439601952</v>
      </c>
      <c r="M843" s="1"/>
    </row>
    <row r="844" spans="1:13" x14ac:dyDescent="0.25">
      <c r="A844" s="1">
        <v>1147</v>
      </c>
      <c r="B844" s="1" t="s">
        <v>887</v>
      </c>
      <c r="C844" s="1">
        <v>6.2463504395829075</v>
      </c>
      <c r="D844" s="1">
        <v>0.43195980340530099</v>
      </c>
      <c r="G844" s="1">
        <v>678</v>
      </c>
      <c r="H844" s="1" t="s">
        <v>888</v>
      </c>
      <c r="I844" s="1">
        <v>40.630936926912696</v>
      </c>
      <c r="J844" s="1">
        <v>5.1166497742559658</v>
      </c>
      <c r="M844" s="1"/>
    </row>
    <row r="845" spans="1:13" x14ac:dyDescent="0.25">
      <c r="A845" s="1">
        <v>1151</v>
      </c>
      <c r="B845" s="1" t="s">
        <v>887</v>
      </c>
      <c r="C845" s="1">
        <v>6.2524841545696184</v>
      </c>
      <c r="D845" s="1">
        <v>0.4144067052834825</v>
      </c>
      <c r="G845" s="1">
        <v>680</v>
      </c>
      <c r="H845" s="1" t="s">
        <v>888</v>
      </c>
      <c r="I845" s="1">
        <v>6.8504667119985152</v>
      </c>
      <c r="J845" s="1">
        <v>0.39790841242052888</v>
      </c>
      <c r="M845" s="1"/>
    </row>
    <row r="846" spans="1:13" x14ac:dyDescent="0.25">
      <c r="A846" s="1">
        <v>305</v>
      </c>
      <c r="B846" s="1" t="s">
        <v>887</v>
      </c>
      <c r="C846" s="1">
        <v>6.2587545354822369</v>
      </c>
      <c r="D846" s="1">
        <v>0.37506896990789862</v>
      </c>
      <c r="G846" s="1">
        <v>680</v>
      </c>
      <c r="H846" s="1" t="s">
        <v>888</v>
      </c>
      <c r="I846" s="1">
        <v>7.0668232676021505</v>
      </c>
      <c r="J846" s="1">
        <v>0.37049663687459694</v>
      </c>
      <c r="M846" s="1"/>
    </row>
    <row r="847" spans="1:13" x14ac:dyDescent="0.25">
      <c r="A847" s="1">
        <v>1147</v>
      </c>
      <c r="B847" s="1" t="s">
        <v>887</v>
      </c>
      <c r="C847" s="1">
        <v>6.2606624412185656</v>
      </c>
      <c r="D847" s="1">
        <v>0.46487186238371075</v>
      </c>
      <c r="G847" s="1">
        <v>680</v>
      </c>
      <c r="H847" s="1" t="s">
        <v>888</v>
      </c>
      <c r="I847" s="1">
        <v>7.0441573427293891</v>
      </c>
      <c r="J847" s="1">
        <v>0.38685156178015301</v>
      </c>
      <c r="M847" s="1"/>
    </row>
    <row r="848" spans="1:13" x14ac:dyDescent="0.25">
      <c r="A848" s="1">
        <v>493</v>
      </c>
      <c r="B848" s="1" t="s">
        <v>887</v>
      </c>
      <c r="C848" s="1">
        <v>6.2631087502334362</v>
      </c>
      <c r="D848" s="1">
        <v>0.49213252541047703</v>
      </c>
      <c r="G848" s="1">
        <v>682</v>
      </c>
      <c r="H848" s="1" t="s">
        <v>888</v>
      </c>
      <c r="I848" s="1">
        <v>13.656425789701428</v>
      </c>
      <c r="J848" s="1">
        <v>0.9882981664056022</v>
      </c>
      <c r="M848" s="1"/>
    </row>
    <row r="849" spans="1:13" x14ac:dyDescent="0.25">
      <c r="A849" s="1">
        <v>521</v>
      </c>
      <c r="B849" s="1" t="s">
        <v>887</v>
      </c>
      <c r="C849" s="1">
        <v>6.2714087108086236</v>
      </c>
      <c r="D849" s="1">
        <v>0.53318021892103218</v>
      </c>
      <c r="G849" s="1">
        <v>682</v>
      </c>
      <c r="H849" s="1" t="s">
        <v>888</v>
      </c>
      <c r="I849" s="1">
        <v>13.438008695472996</v>
      </c>
      <c r="J849" s="1">
        <v>0.98138763475536717</v>
      </c>
      <c r="M849" s="1"/>
    </row>
    <row r="850" spans="1:13" x14ac:dyDescent="0.25">
      <c r="A850" s="1">
        <v>495</v>
      </c>
      <c r="B850" s="1" t="s">
        <v>887</v>
      </c>
      <c r="C850" s="1">
        <v>6.3025335629655759</v>
      </c>
      <c r="D850" s="1">
        <v>0.42630961688819397</v>
      </c>
      <c r="G850" s="1">
        <v>682</v>
      </c>
      <c r="H850" s="1" t="s">
        <v>888</v>
      </c>
      <c r="I850" s="1">
        <v>13.510127547340874</v>
      </c>
      <c r="J850" s="1">
        <v>1.0495715470376854</v>
      </c>
      <c r="M850" s="1"/>
    </row>
    <row r="851" spans="1:13" x14ac:dyDescent="0.25">
      <c r="A851" s="1">
        <v>1151</v>
      </c>
      <c r="B851" s="1" t="s">
        <v>887</v>
      </c>
      <c r="C851" s="1">
        <v>6.3097321611122474</v>
      </c>
      <c r="D851" s="1">
        <v>0.44841583289450587</v>
      </c>
      <c r="G851" s="1">
        <v>684</v>
      </c>
      <c r="H851" s="1" t="s">
        <v>888</v>
      </c>
      <c r="I851" s="1">
        <v>8.2784199789825053</v>
      </c>
      <c r="J851" s="1">
        <v>0.75310973924260582</v>
      </c>
      <c r="M851" s="1"/>
    </row>
    <row r="852" spans="1:13" x14ac:dyDescent="0.25">
      <c r="A852" s="1">
        <v>519</v>
      </c>
      <c r="B852" s="1" t="s">
        <v>887</v>
      </c>
      <c r="C852" s="1">
        <v>6.3336584151225273</v>
      </c>
      <c r="D852" s="1">
        <v>0.45299061767005477</v>
      </c>
      <c r="G852" s="1">
        <v>684</v>
      </c>
      <c r="H852" s="1" t="s">
        <v>888</v>
      </c>
      <c r="I852" s="1">
        <v>8.513321382209309</v>
      </c>
      <c r="J852" s="1">
        <v>0.70680917718603153</v>
      </c>
      <c r="M852" s="1"/>
    </row>
    <row r="853" spans="1:13" x14ac:dyDescent="0.25">
      <c r="A853" s="1">
        <v>521</v>
      </c>
      <c r="B853" s="1" t="s">
        <v>887</v>
      </c>
      <c r="C853" s="1">
        <v>6.3336584151225273</v>
      </c>
      <c r="D853" s="1">
        <v>0.57364151681000786</v>
      </c>
      <c r="G853" s="1">
        <v>684</v>
      </c>
      <c r="H853" s="1" t="s">
        <v>888</v>
      </c>
      <c r="I853" s="1">
        <v>8.4721106097133791</v>
      </c>
      <c r="J853" s="1">
        <v>0.70427531558094547</v>
      </c>
      <c r="M853" s="1"/>
    </row>
    <row r="854" spans="1:13" x14ac:dyDescent="0.25">
      <c r="A854" s="1">
        <v>493</v>
      </c>
      <c r="B854" s="1" t="s">
        <v>887</v>
      </c>
      <c r="C854" s="1">
        <v>6.3419583756977156</v>
      </c>
      <c r="D854" s="1">
        <v>0.43422595777951534</v>
      </c>
      <c r="G854" s="1">
        <v>686</v>
      </c>
      <c r="H854" s="1" t="s">
        <v>888</v>
      </c>
      <c r="I854" s="1">
        <v>11.554676392408975</v>
      </c>
      <c r="J854" s="1">
        <v>1.2895973463558463</v>
      </c>
      <c r="M854" s="1"/>
    </row>
    <row r="855" spans="1:13" x14ac:dyDescent="0.25">
      <c r="A855" s="1">
        <v>353</v>
      </c>
      <c r="B855" s="1" t="s">
        <v>887</v>
      </c>
      <c r="C855" s="1">
        <v>6.3621213399713099</v>
      </c>
      <c r="D855" s="1">
        <v>0.48927800215382861</v>
      </c>
      <c r="G855" s="1">
        <v>686</v>
      </c>
      <c r="H855" s="1" t="s">
        <v>888</v>
      </c>
      <c r="I855" s="1">
        <v>11.470194308792317</v>
      </c>
      <c r="J855" s="1">
        <v>1.2769280383304156</v>
      </c>
      <c r="M855" s="1"/>
    </row>
    <row r="856" spans="1:13" x14ac:dyDescent="0.25">
      <c r="A856" s="1">
        <v>379</v>
      </c>
      <c r="B856" s="1" t="s">
        <v>887</v>
      </c>
      <c r="C856" s="1">
        <v>6.4022023457936026</v>
      </c>
      <c r="D856" s="1">
        <v>-1.1446004002017967E-2</v>
      </c>
      <c r="G856" s="1">
        <v>686</v>
      </c>
      <c r="H856" s="1" t="s">
        <v>888</v>
      </c>
      <c r="I856" s="1">
        <v>11.478436463291503</v>
      </c>
      <c r="J856" s="1">
        <v>1.2967382290610892</v>
      </c>
      <c r="M856" s="1"/>
    </row>
    <row r="857" spans="1:13" x14ac:dyDescent="0.25">
      <c r="A857" s="1">
        <v>379</v>
      </c>
      <c r="B857" s="1" t="s">
        <v>887</v>
      </c>
      <c r="C857" s="1">
        <v>6.4064213990380559</v>
      </c>
      <c r="D857" s="1">
        <v>-2.1229243909148182E-2</v>
      </c>
      <c r="G857" s="1">
        <v>688</v>
      </c>
      <c r="H857" s="1" t="s">
        <v>888</v>
      </c>
      <c r="I857" s="1">
        <v>11.216748057942345</v>
      </c>
      <c r="J857" s="1">
        <v>1.2707085598452041</v>
      </c>
      <c r="M857" s="1"/>
    </row>
    <row r="858" spans="1:13" x14ac:dyDescent="0.25">
      <c r="A858" s="1">
        <v>1147</v>
      </c>
      <c r="B858" s="1" t="s">
        <v>887</v>
      </c>
      <c r="C858" s="1">
        <v>6.4732978940911883</v>
      </c>
      <c r="D858" s="1">
        <v>0.43881648235913634</v>
      </c>
      <c r="G858" s="1">
        <v>688</v>
      </c>
      <c r="H858" s="1" t="s">
        <v>888</v>
      </c>
      <c r="I858" s="1">
        <v>11.255898291813478</v>
      </c>
      <c r="J858" s="1">
        <v>1.2087441260480973</v>
      </c>
      <c r="M858" s="1"/>
    </row>
    <row r="859" spans="1:13" x14ac:dyDescent="0.25">
      <c r="A859" s="1">
        <v>493</v>
      </c>
      <c r="B859" s="1" t="s">
        <v>887</v>
      </c>
      <c r="C859" s="1">
        <v>6.4768327350445078</v>
      </c>
      <c r="D859" s="1">
        <v>0.44829945269741994</v>
      </c>
      <c r="G859" s="1">
        <v>688</v>
      </c>
      <c r="H859" s="1" t="s">
        <v>888</v>
      </c>
      <c r="I859" s="1">
        <v>11.496981310914672</v>
      </c>
      <c r="J859" s="1">
        <v>1.2467520501243896</v>
      </c>
      <c r="M859" s="1"/>
    </row>
    <row r="860" spans="1:13" x14ac:dyDescent="0.25">
      <c r="A860" s="1">
        <v>269</v>
      </c>
      <c r="B860" s="1" t="s">
        <v>887</v>
      </c>
      <c r="C860" s="1">
        <v>6.4781453041937391</v>
      </c>
      <c r="D860" s="1">
        <v>0.25304528670260173</v>
      </c>
      <c r="G860" s="1">
        <v>690</v>
      </c>
      <c r="H860" s="1" t="s">
        <v>888</v>
      </c>
      <c r="I860" s="1">
        <v>10.182357668294491</v>
      </c>
      <c r="J860" s="1">
        <v>1.1688933935317425</v>
      </c>
      <c r="M860" s="1"/>
    </row>
    <row r="861" spans="1:13" x14ac:dyDescent="0.25">
      <c r="A861" s="1">
        <v>519</v>
      </c>
      <c r="B861" s="1" t="s">
        <v>887</v>
      </c>
      <c r="C861" s="1">
        <v>6.5017326167700702</v>
      </c>
      <c r="D861" s="1">
        <v>0.50283424550430034</v>
      </c>
      <c r="G861" s="1">
        <v>690</v>
      </c>
      <c r="H861" s="1" t="s">
        <v>888</v>
      </c>
      <c r="I861" s="1">
        <v>10.460530382642022</v>
      </c>
      <c r="J861" s="1">
        <v>1.1723486593568597</v>
      </c>
      <c r="M861" s="1"/>
    </row>
    <row r="862" spans="1:13" x14ac:dyDescent="0.25">
      <c r="A862" s="1">
        <v>379</v>
      </c>
      <c r="B862" s="1" t="s">
        <v>887</v>
      </c>
      <c r="C862" s="1">
        <v>6.5055691502826765</v>
      </c>
      <c r="D862" s="1">
        <v>5.800339865887464E-3</v>
      </c>
      <c r="G862" s="1">
        <v>690</v>
      </c>
      <c r="H862" s="1" t="s">
        <v>888</v>
      </c>
      <c r="I862" s="1">
        <v>10.316292678906265</v>
      </c>
      <c r="J862" s="1">
        <v>1.2055192112779876</v>
      </c>
      <c r="M862" s="1"/>
    </row>
    <row r="863" spans="1:13" x14ac:dyDescent="0.25">
      <c r="A863" s="1">
        <v>269</v>
      </c>
      <c r="B863" s="1" t="s">
        <v>887</v>
      </c>
      <c r="C863" s="1">
        <v>6.5245548898827108</v>
      </c>
      <c r="D863" s="1">
        <v>0.23111639290918606</v>
      </c>
      <c r="G863" s="1">
        <v>692</v>
      </c>
      <c r="H863" s="1" t="s">
        <v>888</v>
      </c>
      <c r="I863" s="1">
        <v>41.434546990583335</v>
      </c>
      <c r="J863" s="1">
        <v>5.0705795632544</v>
      </c>
      <c r="M863" s="1"/>
    </row>
    <row r="864" spans="1:13" x14ac:dyDescent="0.25">
      <c r="A864" s="1">
        <v>519</v>
      </c>
      <c r="B864" s="1" t="s">
        <v>887</v>
      </c>
      <c r="C864" s="1">
        <v>6.5307824787832258</v>
      </c>
      <c r="D864" s="1">
        <v>0.54476153244722447</v>
      </c>
      <c r="G864" s="1">
        <v>692</v>
      </c>
      <c r="H864" s="1" t="s">
        <v>888</v>
      </c>
      <c r="I864" s="1">
        <v>42.650264779213288</v>
      </c>
      <c r="J864" s="1">
        <v>4.9968672256518936</v>
      </c>
      <c r="M864" s="1"/>
    </row>
    <row r="865" spans="1:13" x14ac:dyDescent="0.25">
      <c r="A865" s="1">
        <v>261</v>
      </c>
      <c r="B865" s="1" t="s">
        <v>887</v>
      </c>
      <c r="C865" s="1">
        <v>6.554089148111883</v>
      </c>
      <c r="D865" s="1">
        <v>0.58450255102040816</v>
      </c>
      <c r="G865" s="1">
        <v>692</v>
      </c>
      <c r="H865" s="1" t="s">
        <v>888</v>
      </c>
      <c r="I865" s="1">
        <v>42.299973212997877</v>
      </c>
      <c r="J865" s="1">
        <v>5.0406339261033821</v>
      </c>
      <c r="M865" s="1"/>
    </row>
    <row r="866" spans="1:13" x14ac:dyDescent="0.25">
      <c r="A866" s="1">
        <v>585</v>
      </c>
      <c r="B866" s="1" t="s">
        <v>887</v>
      </c>
      <c r="C866" s="1">
        <v>6.556</v>
      </c>
      <c r="D866" s="3">
        <v>1.3596746099999999</v>
      </c>
      <c r="G866" s="1">
        <v>694</v>
      </c>
      <c r="H866" s="1" t="s">
        <v>888</v>
      </c>
      <c r="I866" s="1">
        <v>37.107415878510643</v>
      </c>
      <c r="J866" s="1">
        <v>4.0386068368193131</v>
      </c>
      <c r="M866" s="1"/>
    </row>
    <row r="867" spans="1:13" x14ac:dyDescent="0.25">
      <c r="A867" s="1">
        <v>247</v>
      </c>
      <c r="B867" s="1" t="s">
        <v>887</v>
      </c>
      <c r="C867" s="1">
        <v>6.5562178040785053</v>
      </c>
      <c r="D867" s="1">
        <v>0.51696428571428565</v>
      </c>
      <c r="G867" s="1">
        <v>694</v>
      </c>
      <c r="H867" s="1" t="s">
        <v>888</v>
      </c>
      <c r="I867" s="1">
        <v>36.612886608559478</v>
      </c>
      <c r="J867" s="1">
        <v>3.9833225836174324</v>
      </c>
      <c r="M867" s="1"/>
    </row>
    <row r="868" spans="1:13" x14ac:dyDescent="0.25">
      <c r="A868" s="1">
        <v>349</v>
      </c>
      <c r="B868" s="1" t="s">
        <v>887</v>
      </c>
      <c r="C868" s="1">
        <v>6.5730740021939074</v>
      </c>
      <c r="D868" s="1">
        <v>0.5521150173676096</v>
      </c>
      <c r="G868" s="1">
        <v>694</v>
      </c>
      <c r="H868" s="1" t="s">
        <v>888</v>
      </c>
      <c r="I868" s="1">
        <v>37.993447487173142</v>
      </c>
      <c r="J868" s="1">
        <v>4.1008016216714269</v>
      </c>
      <c r="M868" s="1"/>
    </row>
    <row r="869" spans="1:13" x14ac:dyDescent="0.25">
      <c r="A869" s="1">
        <v>265</v>
      </c>
      <c r="B869" s="1" t="s">
        <v>887</v>
      </c>
      <c r="C869" s="1">
        <v>6.5772930554383597</v>
      </c>
      <c r="D869" s="1">
        <v>0.29990945489014326</v>
      </c>
      <c r="G869" s="1">
        <v>696</v>
      </c>
      <c r="H869" s="1" t="s">
        <v>888</v>
      </c>
      <c r="I869" s="1">
        <v>40.46609383692897</v>
      </c>
      <c r="J869" s="1">
        <v>4.5568967105869342</v>
      </c>
      <c r="M869" s="1"/>
    </row>
    <row r="870" spans="1:13" x14ac:dyDescent="0.25">
      <c r="A870" s="1">
        <v>387</v>
      </c>
      <c r="B870" s="1" t="s">
        <v>887</v>
      </c>
      <c r="C870" s="1">
        <v>6.5772930554383597</v>
      </c>
      <c r="D870" s="1">
        <v>8.0740730933153704E-2</v>
      </c>
      <c r="G870" s="1">
        <v>696</v>
      </c>
      <c r="H870" s="1" t="s">
        <v>888</v>
      </c>
      <c r="I870" s="1">
        <v>41.970287033030431</v>
      </c>
      <c r="J870" s="1">
        <v>4.6789827697410855</v>
      </c>
      <c r="M870" s="1"/>
    </row>
    <row r="871" spans="1:13" x14ac:dyDescent="0.25">
      <c r="A871" s="1">
        <v>269</v>
      </c>
      <c r="B871" s="1" t="s">
        <v>887</v>
      </c>
      <c r="C871" s="1">
        <v>6.5794025820605855</v>
      </c>
      <c r="D871" s="1">
        <v>0.27267518356606252</v>
      </c>
      <c r="G871" s="1">
        <v>696</v>
      </c>
      <c r="H871" s="1" t="s">
        <v>888</v>
      </c>
      <c r="I871" s="1">
        <v>41.537573921823167</v>
      </c>
      <c r="J871" s="1">
        <v>4.6766792591910074</v>
      </c>
      <c r="M871" s="1"/>
    </row>
    <row r="872" spans="1:13" x14ac:dyDescent="0.25">
      <c r="A872" s="1">
        <v>261</v>
      </c>
      <c r="B872" s="1" t="s">
        <v>887</v>
      </c>
      <c r="C872" s="1">
        <v>6.5796330197113546</v>
      </c>
      <c r="D872" s="1">
        <v>0.5970344387755101</v>
      </c>
      <c r="G872" s="1">
        <v>698</v>
      </c>
      <c r="H872" s="1" t="s">
        <v>888</v>
      </c>
      <c r="I872" s="1">
        <v>148.70618779749026</v>
      </c>
      <c r="J872" s="1">
        <v>15.609140329862711</v>
      </c>
      <c r="M872" s="1"/>
    </row>
    <row r="873" spans="1:13" x14ac:dyDescent="0.25">
      <c r="A873" s="1">
        <v>781</v>
      </c>
      <c r="B873" s="1" t="s">
        <v>887</v>
      </c>
      <c r="C873" s="1">
        <v>6.5799644510582009</v>
      </c>
      <c r="D873" s="1">
        <v>0.38611890741657956</v>
      </c>
      <c r="G873" s="1">
        <v>698</v>
      </c>
      <c r="H873" s="1" t="s">
        <v>888</v>
      </c>
      <c r="I873" s="1">
        <v>146.93412458016525</v>
      </c>
      <c r="J873" s="1">
        <v>15.500875334009031</v>
      </c>
      <c r="M873" s="1"/>
    </row>
    <row r="874" spans="1:13" x14ac:dyDescent="0.25">
      <c r="A874" s="1">
        <v>349</v>
      </c>
      <c r="B874" s="1" t="s">
        <v>887</v>
      </c>
      <c r="C874" s="1">
        <v>6.6131550080162</v>
      </c>
      <c r="D874" s="1">
        <v>0.5285269685796673</v>
      </c>
      <c r="G874" s="1">
        <v>698</v>
      </c>
      <c r="H874" s="1" t="s">
        <v>888</v>
      </c>
      <c r="I874" s="1">
        <v>152.45636809461993</v>
      </c>
      <c r="J874" s="1">
        <v>15.980005528425322</v>
      </c>
      <c r="M874" s="1"/>
    </row>
    <row r="875" spans="1:13" x14ac:dyDescent="0.25">
      <c r="A875" s="1">
        <v>709</v>
      </c>
      <c r="B875" s="1" t="s">
        <v>887</v>
      </c>
      <c r="C875" s="1">
        <v>6.6135047701469167</v>
      </c>
      <c r="D875" s="1">
        <v>0.56283976780613654</v>
      </c>
      <c r="G875" s="1">
        <v>700</v>
      </c>
      <c r="H875" s="1" t="s">
        <v>888</v>
      </c>
      <c r="I875" s="1">
        <v>166.61226844697202</v>
      </c>
      <c r="J875" s="1">
        <v>17.491108449276698</v>
      </c>
      <c r="M875" s="1"/>
    </row>
    <row r="876" spans="1:13" x14ac:dyDescent="0.25">
      <c r="A876" s="1">
        <v>247</v>
      </c>
      <c r="B876" s="1" t="s">
        <v>887</v>
      </c>
      <c r="C876" s="1">
        <v>6.6285921069436764</v>
      </c>
      <c r="D876" s="1">
        <v>0.53628826530612239</v>
      </c>
      <c r="G876" s="1">
        <v>700</v>
      </c>
      <c r="H876" s="1" t="s">
        <v>888</v>
      </c>
      <c r="I876" s="1">
        <v>163.48024973728133</v>
      </c>
      <c r="J876" s="1">
        <v>17.237722288768087</v>
      </c>
      <c r="M876" s="1"/>
    </row>
    <row r="877" spans="1:13" x14ac:dyDescent="0.25">
      <c r="A877" s="1">
        <v>781</v>
      </c>
      <c r="B877" s="1" t="s">
        <v>887</v>
      </c>
      <c r="C877" s="1">
        <v>6.6440352182539693</v>
      </c>
      <c r="D877" s="1">
        <v>0.37580026782602316</v>
      </c>
      <c r="G877" s="1">
        <v>700</v>
      </c>
      <c r="H877" s="1" t="s">
        <v>888</v>
      </c>
      <c r="I877" s="1">
        <v>167.58072160062639</v>
      </c>
      <c r="J877" s="1">
        <v>17.776743757486411</v>
      </c>
      <c r="M877" s="1"/>
    </row>
    <row r="878" spans="1:13" x14ac:dyDescent="0.25">
      <c r="A878" s="1">
        <v>585</v>
      </c>
      <c r="B878" s="1" t="s">
        <v>887</v>
      </c>
      <c r="C878" s="1">
        <v>6.6470000000000002</v>
      </c>
      <c r="D878" s="3">
        <v>1.4010749600000001</v>
      </c>
      <c r="G878" s="1">
        <v>702</v>
      </c>
      <c r="H878" s="1" t="s">
        <v>888</v>
      </c>
      <c r="I878" s="1">
        <v>158.96767014897694</v>
      </c>
      <c r="J878" s="1">
        <v>16.963604533308764</v>
      </c>
      <c r="M878" s="1"/>
    </row>
    <row r="879" spans="1:13" x14ac:dyDescent="0.25">
      <c r="A879" s="1">
        <v>351</v>
      </c>
      <c r="B879" s="1" t="s">
        <v>887</v>
      </c>
      <c r="C879" s="1">
        <v>6.6490169605940421</v>
      </c>
      <c r="D879" s="1">
        <v>0.56912934764087963</v>
      </c>
      <c r="G879" s="1">
        <v>702</v>
      </c>
      <c r="H879" s="1" t="s">
        <v>888</v>
      </c>
      <c r="I879" s="1">
        <v>153.48663740701821</v>
      </c>
      <c r="J879" s="1">
        <v>17.428913664424584</v>
      </c>
      <c r="M879" s="1"/>
    </row>
    <row r="880" spans="1:13" x14ac:dyDescent="0.25">
      <c r="A880" s="1">
        <v>743</v>
      </c>
      <c r="B880" s="1" t="s">
        <v>887</v>
      </c>
      <c r="C880" s="1">
        <v>6.6717499657048789</v>
      </c>
      <c r="D880" s="1">
        <v>0.67867637425368244</v>
      </c>
      <c r="G880" s="1">
        <v>702</v>
      </c>
      <c r="H880" s="1" t="s">
        <v>888</v>
      </c>
      <c r="I880" s="1">
        <v>157.93740083657866</v>
      </c>
      <c r="J880" s="1">
        <v>16.93135538560767</v>
      </c>
      <c r="M880" s="1"/>
    </row>
    <row r="881" spans="1:13" x14ac:dyDescent="0.25">
      <c r="A881" s="1">
        <v>845</v>
      </c>
      <c r="B881" s="1" t="s">
        <v>887</v>
      </c>
      <c r="C881" s="1">
        <v>6.6812375992063497</v>
      </c>
      <c r="D881" s="1">
        <v>0.91800356506238856</v>
      </c>
      <c r="G881" s="1">
        <v>704</v>
      </c>
      <c r="H881" s="1" t="s">
        <v>888</v>
      </c>
      <c r="I881" s="1">
        <v>17.532298942943687</v>
      </c>
      <c r="J881" s="1">
        <v>1.996084032064867</v>
      </c>
      <c r="M881" s="1"/>
    </row>
    <row r="882" spans="1:13" x14ac:dyDescent="0.25">
      <c r="A882" s="1">
        <v>263</v>
      </c>
      <c r="B882" s="1" t="s">
        <v>887</v>
      </c>
      <c r="C882" s="1">
        <v>6.6839371620758659</v>
      </c>
      <c r="D882" s="1">
        <v>0.57799744897959171</v>
      </c>
      <c r="G882" s="1">
        <v>704</v>
      </c>
      <c r="H882" s="1" t="s">
        <v>888</v>
      </c>
      <c r="I882" s="1">
        <v>17.888772125033483</v>
      </c>
      <c r="J882" s="1">
        <v>2.0739426886575143</v>
      </c>
      <c r="M882" s="1"/>
    </row>
    <row r="883" spans="1:13" x14ac:dyDescent="0.25">
      <c r="A883" s="1">
        <v>709</v>
      </c>
      <c r="B883" s="1" t="s">
        <v>887</v>
      </c>
      <c r="C883" s="1">
        <v>6.6959263151387756</v>
      </c>
      <c r="D883" s="1">
        <v>0.54164747074541608</v>
      </c>
      <c r="G883" s="1">
        <v>704</v>
      </c>
      <c r="H883" s="1" t="s">
        <v>888</v>
      </c>
      <c r="I883" s="1">
        <v>17.899074818157466</v>
      </c>
      <c r="J883" s="1">
        <v>2.0889155072330232</v>
      </c>
      <c r="M883" s="1"/>
    </row>
    <row r="884" spans="1:13" x14ac:dyDescent="0.25">
      <c r="A884" s="1">
        <v>261</v>
      </c>
      <c r="B884" s="1" t="s">
        <v>887</v>
      </c>
      <c r="C884" s="1">
        <v>6.6967090978756021</v>
      </c>
      <c r="D884" s="1">
        <v>0.60507015306122436</v>
      </c>
      <c r="G884" s="1">
        <v>706</v>
      </c>
      <c r="H884" s="1" t="s">
        <v>888</v>
      </c>
      <c r="I884" s="1">
        <v>18.675897879705751</v>
      </c>
      <c r="J884" s="1">
        <v>2.2372615866580672</v>
      </c>
      <c r="M884" s="1"/>
    </row>
    <row r="885" spans="1:13" x14ac:dyDescent="0.25">
      <c r="A885" s="1">
        <v>265</v>
      </c>
      <c r="B885" s="1" t="s">
        <v>887</v>
      </c>
      <c r="C885" s="1">
        <v>6.6975360729052404</v>
      </c>
      <c r="D885" s="1">
        <v>0.28664601106348059</v>
      </c>
      <c r="G885" s="1">
        <v>706</v>
      </c>
      <c r="H885" s="1" t="s">
        <v>888</v>
      </c>
      <c r="I885" s="1">
        <v>19.498052790999566</v>
      </c>
      <c r="J885" s="1">
        <v>2.1928038330415558</v>
      </c>
      <c r="M885" s="1"/>
    </row>
    <row r="886" spans="1:13" x14ac:dyDescent="0.25">
      <c r="A886" s="1">
        <v>387</v>
      </c>
      <c r="B886" s="1" t="s">
        <v>887</v>
      </c>
      <c r="C886" s="1">
        <v>6.7101932326385949</v>
      </c>
      <c r="D886" s="1">
        <v>6.2566332686706291E-2</v>
      </c>
      <c r="G886" s="1">
        <v>706</v>
      </c>
      <c r="H886" s="1" t="s">
        <v>888</v>
      </c>
      <c r="I886" s="1">
        <v>19.059158063917909</v>
      </c>
      <c r="J886" s="1">
        <v>2.2432507140882709</v>
      </c>
      <c r="M886" s="1"/>
    </row>
    <row r="887" spans="1:13" x14ac:dyDescent="0.25">
      <c r="A887" s="1">
        <v>585</v>
      </c>
      <c r="B887" s="1" t="s">
        <v>887</v>
      </c>
      <c r="C887" s="1">
        <v>6.7110000000000003</v>
      </c>
      <c r="D887" s="3">
        <v>1.4076118500000001</v>
      </c>
      <c r="G887" s="1">
        <v>708</v>
      </c>
      <c r="H887" s="1" t="s">
        <v>888</v>
      </c>
      <c r="I887" s="1">
        <v>18.984978673425232</v>
      </c>
      <c r="J887" s="1">
        <v>2.4146318990140978</v>
      </c>
      <c r="M887" s="1"/>
    </row>
    <row r="888" spans="1:13" x14ac:dyDescent="0.25">
      <c r="A888" s="1">
        <v>347</v>
      </c>
      <c r="B888" s="1" t="s">
        <v>887</v>
      </c>
      <c r="C888" s="1">
        <v>6.7186313391274988</v>
      </c>
      <c r="D888" s="1">
        <v>9.4738884476160351E-4</v>
      </c>
      <c r="G888" s="1">
        <v>708</v>
      </c>
      <c r="H888" s="1" t="s">
        <v>888</v>
      </c>
      <c r="I888" s="1">
        <v>18.486328326224474</v>
      </c>
      <c r="J888" s="1">
        <v>2.5113793421173871</v>
      </c>
      <c r="M888" s="1"/>
    </row>
    <row r="889" spans="1:13" x14ac:dyDescent="0.25">
      <c r="A889" s="1">
        <v>587</v>
      </c>
      <c r="B889" s="1" t="s">
        <v>887</v>
      </c>
      <c r="C889" s="1">
        <v>6.73</v>
      </c>
      <c r="D889" s="3">
        <v>1.2943056399999999</v>
      </c>
      <c r="G889" s="1">
        <v>708</v>
      </c>
      <c r="H889" s="1" t="s">
        <v>888</v>
      </c>
      <c r="I889" s="1">
        <v>18.630566029960228</v>
      </c>
      <c r="J889" s="1">
        <v>2.359347645812218</v>
      </c>
      <c r="M889" s="1"/>
    </row>
    <row r="890" spans="1:13" x14ac:dyDescent="0.25">
      <c r="A890" s="1">
        <v>277</v>
      </c>
      <c r="B890" s="1" t="s">
        <v>887</v>
      </c>
      <c r="C890" s="1">
        <v>6.7523837650831151</v>
      </c>
      <c r="D890" s="1">
        <v>0.46897415220067057</v>
      </c>
      <c r="G890" s="1">
        <v>710</v>
      </c>
      <c r="H890" s="1" t="s">
        <v>888</v>
      </c>
      <c r="I890" s="1">
        <v>30.307638416682121</v>
      </c>
      <c r="J890" s="1">
        <v>3.6124573850548241</v>
      </c>
      <c r="M890" s="1"/>
    </row>
    <row r="891" spans="1:13" x14ac:dyDescent="0.25">
      <c r="A891" s="1">
        <v>263</v>
      </c>
      <c r="B891" s="1" t="s">
        <v>887</v>
      </c>
      <c r="C891" s="1">
        <v>6.7584401209076592</v>
      </c>
      <c r="D891" s="1">
        <v>0.57254464285714279</v>
      </c>
      <c r="G891" s="1">
        <v>710</v>
      </c>
      <c r="H891" s="1" t="s">
        <v>888</v>
      </c>
      <c r="I891" s="1">
        <v>30.699140755393461</v>
      </c>
      <c r="J891" s="1">
        <v>3.6930802543075649</v>
      </c>
      <c r="M891" s="1"/>
    </row>
    <row r="892" spans="1:13" x14ac:dyDescent="0.25">
      <c r="A892" s="1">
        <v>757</v>
      </c>
      <c r="B892" s="1" t="s">
        <v>887</v>
      </c>
      <c r="C892" s="1">
        <v>6.763203621564772</v>
      </c>
      <c r="D892" s="1">
        <v>0.55187257856220406</v>
      </c>
      <c r="G892" s="1">
        <v>710</v>
      </c>
      <c r="H892" s="1" t="s">
        <v>888</v>
      </c>
      <c r="I892" s="1">
        <v>30.781562300385318</v>
      </c>
      <c r="J892" s="1">
        <v>3.7898276974108538</v>
      </c>
      <c r="M892" s="1"/>
    </row>
    <row r="893" spans="1:13" x14ac:dyDescent="0.25">
      <c r="A893" s="1">
        <v>387</v>
      </c>
      <c r="B893" s="1" t="s">
        <v>887</v>
      </c>
      <c r="C893" s="1">
        <v>6.7692599780609228</v>
      </c>
      <c r="D893" s="1">
        <v>8.1127420257546198E-2</v>
      </c>
      <c r="G893" s="1">
        <v>712</v>
      </c>
      <c r="H893" s="1" t="s">
        <v>888</v>
      </c>
      <c r="I893" s="1">
        <v>32.203333951494919</v>
      </c>
      <c r="J893" s="1">
        <v>3.8174698240117939</v>
      </c>
      <c r="M893" s="1"/>
    </row>
    <row r="894" spans="1:13" x14ac:dyDescent="0.25">
      <c r="A894" s="1">
        <v>709</v>
      </c>
      <c r="B894" s="1" t="s">
        <v>887</v>
      </c>
      <c r="C894" s="1">
        <v>6.7721662442562476</v>
      </c>
      <c r="D894" s="1">
        <v>0.56951994840136366</v>
      </c>
      <c r="G894" s="1">
        <v>712</v>
      </c>
      <c r="H894" s="1" t="s">
        <v>888</v>
      </c>
      <c r="I894" s="1">
        <v>32.883311697677776</v>
      </c>
      <c r="J894" s="1">
        <v>3.8243803556620288</v>
      </c>
      <c r="M894" s="1"/>
    </row>
    <row r="895" spans="1:13" x14ac:dyDescent="0.25">
      <c r="A895" s="1">
        <v>351</v>
      </c>
      <c r="B895" s="1" t="s">
        <v>887</v>
      </c>
      <c r="C895" s="1">
        <v>6.7734790313053752</v>
      </c>
      <c r="D895" s="1">
        <v>0.55192167270541348</v>
      </c>
      <c r="G895" s="1">
        <v>712</v>
      </c>
      <c r="H895" s="1" t="s">
        <v>888</v>
      </c>
      <c r="I895" s="1">
        <v>32.656652448950155</v>
      </c>
      <c r="J895" s="1">
        <v>3.72763291255874</v>
      </c>
      <c r="M895" s="1"/>
    </row>
    <row r="896" spans="1:13" x14ac:dyDescent="0.25">
      <c r="A896" s="1">
        <v>757</v>
      </c>
      <c r="B896" s="1" t="s">
        <v>887</v>
      </c>
      <c r="C896" s="1">
        <v>6.7837806941332479</v>
      </c>
      <c r="D896" s="1">
        <v>0.56286847966460163</v>
      </c>
      <c r="G896" s="1">
        <v>714</v>
      </c>
      <c r="H896" s="1" t="s">
        <v>888</v>
      </c>
      <c r="I896" s="1">
        <v>31.049432321608869</v>
      </c>
      <c r="J896" s="1">
        <v>3.6746521699069388</v>
      </c>
      <c r="M896" s="1"/>
    </row>
    <row r="897" spans="1:13" x14ac:dyDescent="0.25">
      <c r="A897" s="1">
        <v>781</v>
      </c>
      <c r="B897" s="1" t="s">
        <v>887</v>
      </c>
      <c r="C897" s="1">
        <v>6.7845775462962967</v>
      </c>
      <c r="D897" s="1">
        <v>0.38313796709041881</v>
      </c>
      <c r="G897" s="1">
        <v>714</v>
      </c>
      <c r="H897" s="1" t="s">
        <v>888</v>
      </c>
      <c r="I897" s="1">
        <v>31.976674702767301</v>
      </c>
      <c r="J897" s="1">
        <v>3.6999907859577998</v>
      </c>
      <c r="M897" s="1"/>
    </row>
    <row r="898" spans="1:13" x14ac:dyDescent="0.25">
      <c r="A898" s="1">
        <v>265</v>
      </c>
      <c r="B898" s="1" t="s">
        <v>887</v>
      </c>
      <c r="C898" s="1">
        <v>6.7882457176609572</v>
      </c>
      <c r="D898" s="1">
        <v>0.29336615593565635</v>
      </c>
      <c r="G898" s="1">
        <v>714</v>
      </c>
      <c r="H898" s="1" t="s">
        <v>888</v>
      </c>
      <c r="I898" s="1">
        <v>31.770620840287648</v>
      </c>
      <c r="J898" s="1">
        <v>3.7967382290610892</v>
      </c>
      <c r="M898" s="1"/>
    </row>
    <row r="899" spans="1:13" x14ac:dyDescent="0.25">
      <c r="A899" s="1">
        <v>247</v>
      </c>
      <c r="B899" s="1" t="s">
        <v>887</v>
      </c>
      <c r="C899" s="1">
        <v>6.7903699604069994</v>
      </c>
      <c r="D899" s="1">
        <v>0.49496173469387744</v>
      </c>
      <c r="G899" s="1">
        <v>716</v>
      </c>
      <c r="H899" s="1" t="s">
        <v>888</v>
      </c>
      <c r="I899" s="1">
        <v>57.63038058148399</v>
      </c>
      <c r="J899" s="1">
        <v>8.2448171012623241</v>
      </c>
      <c r="M899" s="1"/>
    </row>
    <row r="900" spans="1:13" x14ac:dyDescent="0.25">
      <c r="A900" s="1">
        <v>349</v>
      </c>
      <c r="B900" s="1" t="s">
        <v>887</v>
      </c>
      <c r="C900" s="1">
        <v>6.7945742975276353</v>
      </c>
      <c r="D900" s="1">
        <v>0.52156656074060226</v>
      </c>
      <c r="G900" s="1">
        <v>716</v>
      </c>
      <c r="H900" s="1" t="s">
        <v>888</v>
      </c>
      <c r="I900" s="1">
        <v>59.711524592528484</v>
      </c>
      <c r="J900" s="1">
        <v>8.4843821984704704</v>
      </c>
      <c r="M900" s="1"/>
    </row>
    <row r="901" spans="1:13" x14ac:dyDescent="0.25">
      <c r="A901" s="1">
        <v>277</v>
      </c>
      <c r="B901" s="1" t="s">
        <v>887</v>
      </c>
      <c r="C901" s="1">
        <v>6.7987933507720859</v>
      </c>
      <c r="D901" s="1">
        <v>0.47180368688369195</v>
      </c>
      <c r="G901" s="1">
        <v>716</v>
      </c>
      <c r="H901" s="1" t="s">
        <v>888</v>
      </c>
      <c r="I901" s="1">
        <v>58.186726010179051</v>
      </c>
      <c r="J901" s="1">
        <v>8.4705611351700014</v>
      </c>
      <c r="M901" s="1"/>
    </row>
    <row r="902" spans="1:13" x14ac:dyDescent="0.25">
      <c r="A902" s="1">
        <v>783</v>
      </c>
      <c r="B902" s="1" t="s">
        <v>887</v>
      </c>
      <c r="C902" s="1">
        <v>6.8031787367724865</v>
      </c>
      <c r="D902" s="1">
        <v>0.55373947498761755</v>
      </c>
      <c r="G902" s="1">
        <v>718</v>
      </c>
      <c r="H902" s="1" t="s">
        <v>888</v>
      </c>
      <c r="I902" s="1">
        <v>64.553790360800306</v>
      </c>
      <c r="J902" s="1">
        <v>9.5762461992075938</v>
      </c>
      <c r="M902" s="1"/>
    </row>
    <row r="903" spans="1:13" x14ac:dyDescent="0.25">
      <c r="A903" s="1">
        <v>743</v>
      </c>
      <c r="B903" s="1" t="s">
        <v>887</v>
      </c>
      <c r="C903" s="1">
        <v>6.8043577667017239</v>
      </c>
      <c r="D903" s="1">
        <v>0.69949839974545647</v>
      </c>
      <c r="G903" s="1">
        <v>718</v>
      </c>
      <c r="H903" s="1" t="s">
        <v>888</v>
      </c>
      <c r="I903" s="1">
        <v>64.553790360800306</v>
      </c>
      <c r="J903" s="1">
        <v>9.4426425873030517</v>
      </c>
      <c r="M903" s="1"/>
    </row>
    <row r="904" spans="1:13" x14ac:dyDescent="0.25">
      <c r="A904" s="1">
        <v>263</v>
      </c>
      <c r="B904" s="1" t="s">
        <v>887</v>
      </c>
      <c r="C904" s="1">
        <v>6.8159138320064701</v>
      </c>
      <c r="D904" s="1">
        <v>0.54336734693877542</v>
      </c>
      <c r="G904" s="1">
        <v>718</v>
      </c>
      <c r="H904" s="1" t="s">
        <v>888</v>
      </c>
      <c r="I904" s="1">
        <v>65.274978879479093</v>
      </c>
      <c r="J904" s="1">
        <v>9.3919653552013287</v>
      </c>
      <c r="M904" s="1"/>
    </row>
    <row r="905" spans="1:13" x14ac:dyDescent="0.25">
      <c r="A905" s="1">
        <v>661</v>
      </c>
      <c r="B905" s="1" t="s">
        <v>887</v>
      </c>
      <c r="C905" s="1">
        <v>6.8216191712513652</v>
      </c>
      <c r="D905" s="1">
        <v>0.32419607481802271</v>
      </c>
      <c r="G905" s="1">
        <v>720</v>
      </c>
      <c r="H905" s="1" t="s">
        <v>888</v>
      </c>
      <c r="I905" s="1">
        <v>66.813960400567012</v>
      </c>
      <c r="J905" s="1">
        <v>9.5507308764902934</v>
      </c>
      <c r="M905" s="1"/>
    </row>
    <row r="906" spans="1:13" x14ac:dyDescent="0.25">
      <c r="A906" s="1">
        <v>757</v>
      </c>
      <c r="B906" s="1" t="s">
        <v>887</v>
      </c>
      <c r="C906" s="1">
        <v>6.8272211806666974</v>
      </c>
      <c r="D906" s="1">
        <v>0.62884388627898702</v>
      </c>
      <c r="G906" s="1">
        <v>720</v>
      </c>
      <c r="H906" s="1" t="s">
        <v>888</v>
      </c>
      <c r="I906" s="1">
        <v>68.002857926745619</v>
      </c>
      <c r="J906" s="1">
        <v>9.7940444327986675</v>
      </c>
      <c r="M906" s="1"/>
    </row>
    <row r="907" spans="1:13" x14ac:dyDescent="0.25">
      <c r="A907" s="1">
        <v>381</v>
      </c>
      <c r="B907" s="1" t="s">
        <v>887</v>
      </c>
      <c r="C907" s="1">
        <v>6.8283267234832499</v>
      </c>
      <c r="D907" s="1">
        <v>1.716900600302694E-2</v>
      </c>
      <c r="G907" s="1">
        <v>720</v>
      </c>
      <c r="H907" s="1" t="s">
        <v>888</v>
      </c>
      <c r="I907" s="1">
        <v>66.51673601902236</v>
      </c>
      <c r="J907" s="1">
        <v>9.5788055176028006</v>
      </c>
      <c r="M907" s="1"/>
    </row>
    <row r="908" spans="1:13" x14ac:dyDescent="0.25">
      <c r="A908" s="1">
        <v>347</v>
      </c>
      <c r="B908" s="1" t="s">
        <v>887</v>
      </c>
      <c r="C908" s="1">
        <v>6.8409838832166061</v>
      </c>
      <c r="D908" s="1">
        <v>4.9032206332968821E-2</v>
      </c>
      <c r="G908" s="1">
        <v>722</v>
      </c>
      <c r="H908" s="1" t="s">
        <v>888</v>
      </c>
      <c r="I908" s="1">
        <v>41.092619689972103</v>
      </c>
      <c r="J908" s="1">
        <v>7.5574313575024794</v>
      </c>
      <c r="M908" s="1"/>
    </row>
    <row r="909" spans="1:13" x14ac:dyDescent="0.25">
      <c r="A909" s="1">
        <v>845</v>
      </c>
      <c r="B909" s="1" t="s">
        <v>887</v>
      </c>
      <c r="C909" s="1">
        <v>6.8465815145502642</v>
      </c>
      <c r="D909" s="1">
        <v>0.90998217468805698</v>
      </c>
      <c r="G909" s="1">
        <v>722</v>
      </c>
      <c r="H909" s="1" t="s">
        <v>888</v>
      </c>
      <c r="I909" s="1">
        <v>41.298390415656861</v>
      </c>
      <c r="J909" s="1">
        <v>7.4404536862003781</v>
      </c>
      <c r="M909" s="1"/>
    </row>
    <row r="910" spans="1:13" x14ac:dyDescent="0.25">
      <c r="A910" s="1">
        <v>783</v>
      </c>
      <c r="B910" s="1" t="s">
        <v>887</v>
      </c>
      <c r="C910" s="1">
        <v>6.8569155092592604</v>
      </c>
      <c r="D910" s="1">
        <v>0.50512721736099642</v>
      </c>
      <c r="G910" s="1">
        <v>722</v>
      </c>
      <c r="H910" s="1" t="s">
        <v>888</v>
      </c>
      <c r="I910" s="1">
        <v>40.47530751291783</v>
      </c>
      <c r="J910" s="1">
        <v>7.6276179602837404</v>
      </c>
      <c r="M910" s="1"/>
    </row>
    <row r="911" spans="1:13" x14ac:dyDescent="0.25">
      <c r="A911" s="1">
        <v>383</v>
      </c>
      <c r="B911" s="1" t="s">
        <v>887</v>
      </c>
      <c r="C911" s="1">
        <v>6.8578600961944138</v>
      </c>
      <c r="D911" s="1">
        <v>6.6819915255023787E-2</v>
      </c>
      <c r="G911" s="1">
        <v>724</v>
      </c>
      <c r="H911" s="1" t="s">
        <v>888</v>
      </c>
      <c r="I911" s="1">
        <v>41.59561479720152</v>
      </c>
      <c r="J911" s="1">
        <v>7.5036216287035122</v>
      </c>
      <c r="M911" s="1"/>
    </row>
    <row r="912" spans="1:13" x14ac:dyDescent="0.25">
      <c r="A912" s="1">
        <v>841</v>
      </c>
      <c r="B912" s="1" t="s">
        <v>887</v>
      </c>
      <c r="C912" s="1">
        <v>6.8651827050264558</v>
      </c>
      <c r="D912" s="1">
        <v>0.93939393939393945</v>
      </c>
      <c r="G912" s="1">
        <v>724</v>
      </c>
      <c r="H912" s="1" t="s">
        <v>888</v>
      </c>
      <c r="I912" s="1">
        <v>43.173190360784666</v>
      </c>
      <c r="J912" s="1">
        <v>7.6931254562129174</v>
      </c>
      <c r="M912" s="1"/>
    </row>
    <row r="913" spans="1:13" x14ac:dyDescent="0.25">
      <c r="A913" s="1">
        <v>351</v>
      </c>
      <c r="B913" s="1" t="s">
        <v>887</v>
      </c>
      <c r="C913" s="1">
        <v>6.8662982026833177</v>
      </c>
      <c r="D913" s="1">
        <v>0.58266347399461704</v>
      </c>
      <c r="G913" s="1">
        <v>724</v>
      </c>
      <c r="H913" s="1" t="s">
        <v>888</v>
      </c>
      <c r="I913" s="1">
        <v>42.235790388220764</v>
      </c>
      <c r="J913" s="1">
        <v>7.6837672425087495</v>
      </c>
      <c r="M913" s="1"/>
    </row>
    <row r="914" spans="1:13" x14ac:dyDescent="0.25">
      <c r="A914" s="1">
        <v>843</v>
      </c>
      <c r="B914" s="1" t="s">
        <v>887</v>
      </c>
      <c r="C914" s="1">
        <v>6.8734499007936511</v>
      </c>
      <c r="D914" s="1">
        <v>0.92245989304812814</v>
      </c>
      <c r="G914" s="1">
        <v>726</v>
      </c>
      <c r="H914" s="1" t="s">
        <v>888</v>
      </c>
      <c r="I914" s="1">
        <v>41.412707485481732</v>
      </c>
      <c r="J914" s="1">
        <v>7.2486103052649309</v>
      </c>
      <c r="M914" s="1"/>
    </row>
    <row r="915" spans="1:13" x14ac:dyDescent="0.25">
      <c r="A915" s="1">
        <v>381</v>
      </c>
      <c r="B915" s="1" t="s">
        <v>887</v>
      </c>
      <c r="C915" s="1">
        <v>6.8831744156611245</v>
      </c>
      <c r="D915" s="1">
        <v>4.7098759711006334E-2</v>
      </c>
      <c r="G915" s="1">
        <v>726</v>
      </c>
      <c r="H915" s="1" t="s">
        <v>888</v>
      </c>
      <c r="I915" s="1">
        <v>41.092619689972103</v>
      </c>
      <c r="J915" s="1">
        <v>7.4147185985139155</v>
      </c>
      <c r="M915" s="1"/>
    </row>
    <row r="916" spans="1:13" x14ac:dyDescent="0.25">
      <c r="A916" s="1">
        <v>347</v>
      </c>
      <c r="B916" s="1" t="s">
        <v>887</v>
      </c>
      <c r="C916" s="1">
        <v>6.8873934689055778</v>
      </c>
      <c r="D916" s="1">
        <v>5.8119405456192541E-2</v>
      </c>
      <c r="G916" s="1">
        <v>726</v>
      </c>
      <c r="H916" s="1" t="s">
        <v>888</v>
      </c>
      <c r="I916" s="1">
        <v>41.664205039096437</v>
      </c>
      <c r="J916" s="1">
        <v>7.4708678807389237</v>
      </c>
      <c r="M916" s="1"/>
    </row>
    <row r="917" spans="1:13" x14ac:dyDescent="0.25">
      <c r="A917" s="1">
        <v>783</v>
      </c>
      <c r="B917" s="1" t="s">
        <v>887</v>
      </c>
      <c r="C917" s="1">
        <v>6.8920510912698409</v>
      </c>
      <c r="D917" s="1">
        <v>0.50948397629923137</v>
      </c>
      <c r="G917" s="1">
        <v>728</v>
      </c>
      <c r="H917" s="1" t="s">
        <v>888</v>
      </c>
      <c r="I917" s="1">
        <v>28.334834697517032</v>
      </c>
      <c r="J917" s="1">
        <v>3.0327350315371802</v>
      </c>
      <c r="M917" s="1"/>
    </row>
    <row r="918" spans="1:13" x14ac:dyDescent="0.25">
      <c r="A918" s="1">
        <v>243</v>
      </c>
      <c r="B918" s="1" t="s">
        <v>887</v>
      </c>
      <c r="C918" s="1">
        <v>6.9010600706713783</v>
      </c>
      <c r="D918" s="1">
        <v>0.6997767857142857</v>
      </c>
      <c r="G918" s="1">
        <v>728</v>
      </c>
      <c r="H918" s="1" t="s">
        <v>888</v>
      </c>
      <c r="I918" s="1">
        <v>27.48888838081302</v>
      </c>
      <c r="J918" s="1">
        <v>2.9017200396788256</v>
      </c>
      <c r="M918" s="1"/>
    </row>
    <row r="919" spans="1:13" x14ac:dyDescent="0.25">
      <c r="A919" s="1">
        <v>587</v>
      </c>
      <c r="B919" s="1" t="s">
        <v>887</v>
      </c>
      <c r="C919" s="1">
        <v>6.9039999999999999</v>
      </c>
      <c r="D919" s="3">
        <v>1.2746949400000001</v>
      </c>
      <c r="G919" s="1">
        <v>728</v>
      </c>
      <c r="H919" s="1" t="s">
        <v>888</v>
      </c>
      <c r="I919" s="1">
        <v>27.168800585303398</v>
      </c>
      <c r="J919" s="1">
        <v>2.9017200396788256</v>
      </c>
      <c r="M919" s="1"/>
    </row>
    <row r="920" spans="1:13" x14ac:dyDescent="0.25">
      <c r="A920" s="1">
        <v>743</v>
      </c>
      <c r="B920" s="1" t="s">
        <v>887</v>
      </c>
      <c r="C920" s="1">
        <v>6.9072431295441028</v>
      </c>
      <c r="D920" s="1">
        <v>0.65598270602107467</v>
      </c>
      <c r="G920" s="1">
        <v>730</v>
      </c>
      <c r="H920" s="1" t="s">
        <v>888</v>
      </c>
      <c r="I920" s="1">
        <v>28.563468837166763</v>
      </c>
      <c r="J920" s="1">
        <v>3.0163581575548855</v>
      </c>
      <c r="M920" s="1"/>
    </row>
    <row r="921" spans="1:13" x14ac:dyDescent="0.25">
      <c r="A921" s="1">
        <v>661</v>
      </c>
      <c r="B921" s="1" t="s">
        <v>887</v>
      </c>
      <c r="C921" s="1">
        <v>6.9081617934928179</v>
      </c>
      <c r="D921" s="1">
        <v>0.34423661660370408</v>
      </c>
      <c r="G921" s="1">
        <v>730</v>
      </c>
      <c r="H921" s="1" t="s">
        <v>888</v>
      </c>
      <c r="I921" s="1">
        <v>29.180781014221044</v>
      </c>
      <c r="J921" s="1">
        <v>2.9321342342173722</v>
      </c>
      <c r="M921" s="1"/>
    </row>
    <row r="922" spans="1:13" x14ac:dyDescent="0.25">
      <c r="A922" s="1">
        <v>267</v>
      </c>
      <c r="B922" s="1" t="s">
        <v>887</v>
      </c>
      <c r="C922" s="1">
        <v>6.914817314994516</v>
      </c>
      <c r="D922" s="1">
        <v>0.32661318846115756</v>
      </c>
      <c r="G922" s="1">
        <v>730</v>
      </c>
      <c r="H922" s="1" t="s">
        <v>888</v>
      </c>
      <c r="I922" s="1">
        <v>28.67778590699163</v>
      </c>
      <c r="J922" s="1">
        <v>3.0350745849632221</v>
      </c>
      <c r="M922" s="1"/>
    </row>
    <row r="923" spans="1:13" x14ac:dyDescent="0.25">
      <c r="A923" s="1">
        <v>383</v>
      </c>
      <c r="B923" s="1" t="s">
        <v>887</v>
      </c>
      <c r="C923" s="1">
        <v>6.9169268416167409</v>
      </c>
      <c r="D923" s="1">
        <v>6.1986298700117522E-2</v>
      </c>
      <c r="G923" s="1">
        <v>732</v>
      </c>
      <c r="H923" s="1" t="s">
        <v>888</v>
      </c>
      <c r="I923" s="1">
        <v>26.4828981663542</v>
      </c>
      <c r="J923" s="1">
        <v>2.9882835164423809</v>
      </c>
      <c r="M923" s="1"/>
    </row>
    <row r="924" spans="1:13" x14ac:dyDescent="0.25">
      <c r="A924" s="1">
        <v>845</v>
      </c>
      <c r="B924" s="1" t="s">
        <v>887</v>
      </c>
      <c r="C924" s="1">
        <v>6.9189194775132279</v>
      </c>
      <c r="D924" s="1">
        <v>0.91532976827094459</v>
      </c>
      <c r="G924" s="1">
        <v>732</v>
      </c>
      <c r="H924" s="1" t="s">
        <v>888</v>
      </c>
      <c r="I924" s="1">
        <v>26.071356714984681</v>
      </c>
      <c r="J924" s="1">
        <v>2.9368133410694566</v>
      </c>
      <c r="M924" s="1"/>
    </row>
    <row r="925" spans="1:13" x14ac:dyDescent="0.25">
      <c r="A925" s="1">
        <v>243</v>
      </c>
      <c r="B925" s="1" t="s">
        <v>887</v>
      </c>
      <c r="C925" s="1">
        <v>6.9223466303376044</v>
      </c>
      <c r="D925" s="1">
        <v>0.661798469387755</v>
      </c>
      <c r="G925" s="1">
        <v>732</v>
      </c>
      <c r="H925" s="1" t="s">
        <v>888</v>
      </c>
      <c r="I925" s="1">
        <v>25.888449403264893</v>
      </c>
      <c r="J925" s="1">
        <v>2.976585749312171</v>
      </c>
      <c r="M925" s="1"/>
    </row>
    <row r="926" spans="1:13" x14ac:dyDescent="0.25">
      <c r="A926" s="1">
        <v>583</v>
      </c>
      <c r="B926" s="1" t="s">
        <v>887</v>
      </c>
      <c r="C926" s="1">
        <v>6.9249999999999998</v>
      </c>
      <c r="D926" s="3">
        <v>1.48605462</v>
      </c>
      <c r="G926" s="1">
        <v>734</v>
      </c>
      <c r="H926" s="1" t="s">
        <v>888</v>
      </c>
      <c r="I926" s="1">
        <v>33.113288216196437</v>
      </c>
      <c r="J926" s="1">
        <v>2.6233131819798237</v>
      </c>
      <c r="M926" s="1"/>
    </row>
    <row r="927" spans="1:13" x14ac:dyDescent="0.25">
      <c r="A927" s="1">
        <v>267</v>
      </c>
      <c r="B927" s="1" t="s">
        <v>887</v>
      </c>
      <c r="C927" s="1">
        <v>6.9295840013500962</v>
      </c>
      <c r="D927" s="1">
        <v>0.29955576305476561</v>
      </c>
      <c r="G927" s="1">
        <v>734</v>
      </c>
      <c r="H927" s="1" t="s">
        <v>888</v>
      </c>
      <c r="I927" s="1">
        <v>34.142141844620234</v>
      </c>
      <c r="J927" s="1">
        <v>2.667764697074622</v>
      </c>
      <c r="M927" s="1"/>
    </row>
    <row r="928" spans="1:13" x14ac:dyDescent="0.25">
      <c r="A928" s="1">
        <v>587</v>
      </c>
      <c r="B928" s="1" t="s">
        <v>887</v>
      </c>
      <c r="C928" s="1">
        <v>6.931</v>
      </c>
      <c r="D928" s="3">
        <v>1.33570598</v>
      </c>
      <c r="G928" s="1">
        <v>734</v>
      </c>
      <c r="H928" s="1" t="s">
        <v>888</v>
      </c>
      <c r="I928" s="1">
        <v>33.822054049110612</v>
      </c>
      <c r="J928" s="1">
        <v>2.7168953190215048</v>
      </c>
      <c r="M928" s="1"/>
    </row>
    <row r="929" spans="1:13" x14ac:dyDescent="0.25">
      <c r="A929" s="1">
        <v>713</v>
      </c>
      <c r="B929" s="1" t="s">
        <v>887</v>
      </c>
      <c r="C929" s="1">
        <v>6.9328882569903767</v>
      </c>
      <c r="D929" s="1">
        <v>0.46747443103289416</v>
      </c>
      <c r="G929" s="1">
        <v>736</v>
      </c>
      <c r="H929" s="1" t="s">
        <v>888</v>
      </c>
      <c r="I929" s="1">
        <v>33.799190635145635</v>
      </c>
      <c r="J929" s="1">
        <v>2.536749705216268</v>
      </c>
      <c r="M929" s="1"/>
    </row>
    <row r="930" spans="1:13" x14ac:dyDescent="0.25">
      <c r="A930" s="1">
        <v>277</v>
      </c>
      <c r="B930" s="1" t="s">
        <v>887</v>
      </c>
      <c r="C930" s="1">
        <v>6.9464602143279048</v>
      </c>
      <c r="D930" s="1">
        <v>0.47144999504831425</v>
      </c>
      <c r="G930" s="1">
        <v>736</v>
      </c>
      <c r="H930" s="1" t="s">
        <v>888</v>
      </c>
      <c r="I930" s="1">
        <v>34.416502812199916</v>
      </c>
      <c r="J930" s="1">
        <v>2.5905594340152347</v>
      </c>
      <c r="M930" s="1"/>
    </row>
    <row r="931" spans="1:13" x14ac:dyDescent="0.25">
      <c r="A931" s="1">
        <v>665</v>
      </c>
      <c r="B931" s="1" t="s">
        <v>887</v>
      </c>
      <c r="C931" s="1">
        <v>6.9493725659887486</v>
      </c>
      <c r="D931" s="1">
        <v>0.38569980650511382</v>
      </c>
      <c r="G931" s="1">
        <v>736</v>
      </c>
      <c r="H931" s="1" t="s">
        <v>888</v>
      </c>
      <c r="I931" s="1">
        <v>33.913507704970499</v>
      </c>
      <c r="J931" s="1">
        <v>2.6584064833704537</v>
      </c>
      <c r="M931" s="1"/>
    </row>
    <row r="932" spans="1:13" x14ac:dyDescent="0.25">
      <c r="A932" s="1">
        <v>843</v>
      </c>
      <c r="B932" s="1" t="s">
        <v>887</v>
      </c>
      <c r="C932" s="1">
        <v>6.9540550595238102</v>
      </c>
      <c r="D932" s="1">
        <v>0.94117647058823539</v>
      </c>
      <c r="G932" s="1">
        <v>738</v>
      </c>
      <c r="H932" s="1" t="s">
        <v>888</v>
      </c>
      <c r="I932" s="1">
        <v>30.369678540399647</v>
      </c>
      <c r="J932" s="1">
        <v>2.434979131183439</v>
      </c>
      <c r="M932" s="1"/>
    </row>
    <row r="933" spans="1:13" x14ac:dyDescent="0.25">
      <c r="A933" s="1">
        <v>339</v>
      </c>
      <c r="B933" s="1" t="s">
        <v>887</v>
      </c>
      <c r="C933" s="1">
        <v>6.9570078474390344</v>
      </c>
      <c r="D933" s="1">
        <v>0.16987262020562466</v>
      </c>
      <c r="G933" s="1">
        <v>738</v>
      </c>
      <c r="H933" s="1" t="s">
        <v>888</v>
      </c>
      <c r="I933" s="1">
        <v>30.552585852119435</v>
      </c>
      <c r="J933" s="1">
        <v>2.5063355106777219</v>
      </c>
      <c r="M933" s="1"/>
    </row>
    <row r="934" spans="1:13" x14ac:dyDescent="0.25">
      <c r="A934" s="1">
        <v>381</v>
      </c>
      <c r="B934" s="1" t="s">
        <v>887</v>
      </c>
      <c r="C934" s="1">
        <v>6.9612269006834868</v>
      </c>
      <c r="D934" s="1">
        <v>-7.540441825653733E-3</v>
      </c>
      <c r="G934" s="1">
        <v>738</v>
      </c>
      <c r="H934" s="1" t="s">
        <v>888</v>
      </c>
      <c r="I934" s="1">
        <v>29.958137089030135</v>
      </c>
      <c r="J934" s="1">
        <v>2.5250519380860581</v>
      </c>
      <c r="M934" s="1"/>
    </row>
    <row r="935" spans="1:13" x14ac:dyDescent="0.25">
      <c r="A935" s="1">
        <v>841</v>
      </c>
      <c r="B935" s="1" t="s">
        <v>887</v>
      </c>
      <c r="C935" s="1">
        <v>6.9623222552910056</v>
      </c>
      <c r="D935" s="1">
        <v>0.96167557932263803</v>
      </c>
      <c r="G935" s="1">
        <v>740</v>
      </c>
      <c r="H935" s="1" t="s">
        <v>888</v>
      </c>
      <c r="I935" s="1">
        <v>47.128560976725041</v>
      </c>
      <c r="J935" s="1">
        <v>10.046716202811208</v>
      </c>
      <c r="M935" s="1"/>
    </row>
    <row r="936" spans="1:13" x14ac:dyDescent="0.25">
      <c r="A936" s="1">
        <v>619</v>
      </c>
      <c r="B936" s="1" t="s">
        <v>887</v>
      </c>
      <c r="C936" s="1">
        <v>6.9666796850911643</v>
      </c>
      <c r="D936" s="1">
        <v>0.93198238784149046</v>
      </c>
      <c r="G936" s="1">
        <v>740</v>
      </c>
      <c r="H936" s="1" t="s">
        <v>888</v>
      </c>
      <c r="I936" s="1">
        <v>46.053980520371304</v>
      </c>
      <c r="J936" s="1">
        <v>10.175391641243518</v>
      </c>
      <c r="M936" s="1"/>
    </row>
    <row r="937" spans="1:13" x14ac:dyDescent="0.25">
      <c r="A937" s="1">
        <v>249</v>
      </c>
      <c r="B937" s="1" t="s">
        <v>887</v>
      </c>
      <c r="C937" s="1">
        <v>6.9819489974030393</v>
      </c>
      <c r="D937" s="1">
        <v>0.58048469387755097</v>
      </c>
      <c r="G937" s="1">
        <v>740</v>
      </c>
      <c r="H937" s="1" t="s">
        <v>888</v>
      </c>
      <c r="I937" s="1">
        <v>46.922790251040283</v>
      </c>
      <c r="J937" s="1">
        <v>10.264294671433117</v>
      </c>
      <c r="M937" s="1"/>
    </row>
    <row r="938" spans="1:13" x14ac:dyDescent="0.25">
      <c r="A938" s="1">
        <v>713</v>
      </c>
      <c r="B938" s="1" t="s">
        <v>887</v>
      </c>
      <c r="C938" s="1">
        <v>7.0008860316086619</v>
      </c>
      <c r="D938" s="1">
        <v>0.45088915507233029</v>
      </c>
      <c r="G938" s="1">
        <v>742</v>
      </c>
      <c r="H938" s="1" t="s">
        <v>888</v>
      </c>
      <c r="I938" s="1">
        <v>50.946751108875574</v>
      </c>
      <c r="J938" s="1">
        <v>10.563757509966498</v>
      </c>
      <c r="M938" s="1"/>
    </row>
    <row r="939" spans="1:13" x14ac:dyDescent="0.25">
      <c r="A939" s="1">
        <v>665</v>
      </c>
      <c r="B939" s="1" t="s">
        <v>887</v>
      </c>
      <c r="C939" s="1">
        <v>7.0256124951062207</v>
      </c>
      <c r="D939" s="1">
        <v>0.33617432967842997</v>
      </c>
      <c r="G939" s="1">
        <v>742</v>
      </c>
      <c r="H939" s="1" t="s">
        <v>888</v>
      </c>
      <c r="I939" s="1">
        <v>52.295692532808992</v>
      </c>
      <c r="J939" s="1">
        <v>11.008272660914484</v>
      </c>
      <c r="M939" s="1"/>
    </row>
    <row r="940" spans="1:13" x14ac:dyDescent="0.25">
      <c r="A940" s="1">
        <v>1117</v>
      </c>
      <c r="B940" s="1" t="s">
        <v>887</v>
      </c>
      <c r="C940" s="1">
        <v>7.0273768145573499</v>
      </c>
      <c r="D940" s="1">
        <v>1.6428493066526242</v>
      </c>
      <c r="G940" s="1">
        <v>742</v>
      </c>
      <c r="H940" s="1" t="s">
        <v>888</v>
      </c>
      <c r="I940" s="1">
        <v>50.832434039050703</v>
      </c>
      <c r="J940" s="1">
        <v>10.760279997754028</v>
      </c>
      <c r="M940" s="1"/>
    </row>
    <row r="941" spans="1:13" x14ac:dyDescent="0.25">
      <c r="A941" s="1">
        <v>661</v>
      </c>
      <c r="B941" s="1" t="s">
        <v>887</v>
      </c>
      <c r="C941" s="1">
        <v>7.0379757268549987</v>
      </c>
      <c r="D941" s="1">
        <v>0.35298995669400168</v>
      </c>
      <c r="G941" s="1">
        <v>744</v>
      </c>
      <c r="H941" s="1" t="s">
        <v>888</v>
      </c>
      <c r="I941" s="1">
        <v>44.430678128858197</v>
      </c>
      <c r="J941" s="1">
        <v>8.9260701117370722</v>
      </c>
      <c r="M941" s="1"/>
    </row>
    <row r="942" spans="1:13" x14ac:dyDescent="0.25">
      <c r="A942" s="1">
        <v>713</v>
      </c>
      <c r="B942" s="1" t="s">
        <v>887</v>
      </c>
      <c r="C942" s="1">
        <v>7.0462178813541847</v>
      </c>
      <c r="D942" s="1">
        <v>0.4412144107620013</v>
      </c>
      <c r="G942" s="1">
        <v>744</v>
      </c>
      <c r="H942" s="1" t="s">
        <v>888</v>
      </c>
      <c r="I942" s="1">
        <v>45.002263477982531</v>
      </c>
      <c r="J942" s="1">
        <v>8.6827565554286998</v>
      </c>
      <c r="M942" s="1"/>
    </row>
    <row r="943" spans="1:13" x14ac:dyDescent="0.25">
      <c r="A943" s="1">
        <v>343</v>
      </c>
      <c r="B943" s="1" t="s">
        <v>887</v>
      </c>
      <c r="C943" s="1">
        <v>7.0498270188169769</v>
      </c>
      <c r="D943" s="1">
        <v>3.9171628560960119E-2</v>
      </c>
      <c r="G943" s="1">
        <v>744</v>
      </c>
      <c r="H943" s="1" t="s">
        <v>888</v>
      </c>
      <c r="I943" s="1">
        <v>44.316361059033333</v>
      </c>
      <c r="J943" s="1">
        <v>8.9213910048849865</v>
      </c>
      <c r="M943" s="1"/>
    </row>
    <row r="944" spans="1:13" x14ac:dyDescent="0.25">
      <c r="A944" s="1">
        <v>383</v>
      </c>
      <c r="B944" s="1" t="s">
        <v>887</v>
      </c>
      <c r="C944" s="1">
        <v>7.0519365454392036</v>
      </c>
      <c r="D944" s="1">
        <v>4.2458487818296343E-2</v>
      </c>
      <c r="G944" s="1">
        <v>746</v>
      </c>
      <c r="H944" s="1" t="s">
        <v>888</v>
      </c>
      <c r="I944" s="1">
        <v>20.145159815263614</v>
      </c>
      <c r="J944" s="1">
        <v>1.7202455595275974</v>
      </c>
      <c r="M944" s="1"/>
    </row>
    <row r="945" spans="1:13" x14ac:dyDescent="0.25">
      <c r="A945" s="1">
        <v>665</v>
      </c>
      <c r="B945" s="1" t="s">
        <v>887</v>
      </c>
      <c r="C945" s="1">
        <v>7.07300488347654</v>
      </c>
      <c r="D945" s="1">
        <v>0.40781350778586567</v>
      </c>
      <c r="G945" s="1">
        <v>746</v>
      </c>
      <c r="H945" s="1" t="s">
        <v>888</v>
      </c>
      <c r="I945" s="1">
        <v>20.52469248708217</v>
      </c>
      <c r="J945" s="1">
        <v>1.7763948417526061</v>
      </c>
      <c r="M945" s="1"/>
    </row>
    <row r="946" spans="1:13" x14ac:dyDescent="0.25">
      <c r="A946" s="1">
        <v>841</v>
      </c>
      <c r="B946" s="1" t="s">
        <v>887</v>
      </c>
      <c r="C946" s="1">
        <v>7.0739293981481488</v>
      </c>
      <c r="D946" s="1">
        <v>0.96167557932263803</v>
      </c>
      <c r="G946" s="1">
        <v>746</v>
      </c>
      <c r="H946" s="1" t="s">
        <v>888</v>
      </c>
      <c r="I946" s="1">
        <v>20.378366637706343</v>
      </c>
      <c r="J946" s="1">
        <v>1.7062082389713451</v>
      </c>
      <c r="M946" s="1"/>
    </row>
    <row r="947" spans="1:13" x14ac:dyDescent="0.25">
      <c r="A947" s="1">
        <v>337</v>
      </c>
      <c r="B947" s="1" t="s">
        <v>887</v>
      </c>
      <c r="C947" s="1">
        <v>7.07936039152814</v>
      </c>
      <c r="D947" s="1">
        <v>0.27292532515622558</v>
      </c>
      <c r="G947" s="1">
        <v>748</v>
      </c>
      <c r="H947" s="1" t="s">
        <v>888</v>
      </c>
      <c r="I947" s="1">
        <v>20.803626137454842</v>
      </c>
      <c r="J947" s="1">
        <v>1.6226861816616442</v>
      </c>
      <c r="M947" s="1"/>
    </row>
    <row r="948" spans="1:13" x14ac:dyDescent="0.25">
      <c r="A948" s="1">
        <v>619</v>
      </c>
      <c r="B948" s="1" t="s">
        <v>887</v>
      </c>
      <c r="C948" s="1">
        <v>7.0817899648502545</v>
      </c>
      <c r="D948" s="1">
        <v>0.99020791187120671</v>
      </c>
      <c r="G948" s="1">
        <v>748</v>
      </c>
      <c r="H948" s="1" t="s">
        <v>888</v>
      </c>
      <c r="I948" s="1">
        <v>21.340916365631713</v>
      </c>
      <c r="J948" s="1">
        <v>1.6261955118007074</v>
      </c>
      <c r="M948" s="1"/>
    </row>
    <row r="949" spans="1:13" x14ac:dyDescent="0.25">
      <c r="A949" s="1">
        <v>243</v>
      </c>
      <c r="B949" s="1" t="s">
        <v>887</v>
      </c>
      <c r="C949" s="1">
        <v>7.0883817957341728</v>
      </c>
      <c r="D949" s="1">
        <v>0.69088010204081618</v>
      </c>
      <c r="G949" s="1">
        <v>748</v>
      </c>
      <c r="H949" s="1" t="s">
        <v>888</v>
      </c>
      <c r="I949" s="1">
        <v>21.363779779596687</v>
      </c>
      <c r="J949" s="1">
        <v>1.6776656871736322</v>
      </c>
      <c r="M949" s="1"/>
    </row>
    <row r="950" spans="1:13" x14ac:dyDescent="0.25">
      <c r="A950" s="1">
        <v>319</v>
      </c>
      <c r="B950" s="1" t="s">
        <v>887</v>
      </c>
      <c r="C950" s="1">
        <v>7.0962366045059495</v>
      </c>
      <c r="D950" s="1">
        <v>0.17204985640111478</v>
      </c>
      <c r="G950" s="1">
        <v>750</v>
      </c>
      <c r="H950" s="1" t="s">
        <v>888</v>
      </c>
      <c r="I950" s="1">
        <v>18.535575472129498</v>
      </c>
      <c r="J950" s="1">
        <v>1.4369256396339067</v>
      </c>
      <c r="M950" s="1"/>
    </row>
    <row r="951" spans="1:13" x14ac:dyDescent="0.25">
      <c r="A951" s="1">
        <v>319</v>
      </c>
      <c r="B951" s="1" t="s">
        <v>887</v>
      </c>
      <c r="C951" s="1">
        <v>7.0962366045059495</v>
      </c>
      <c r="D951" s="1">
        <v>0.16356125235205068</v>
      </c>
      <c r="G951" s="1">
        <v>750</v>
      </c>
      <c r="H951" s="1" t="s">
        <v>888</v>
      </c>
      <c r="I951" s="1">
        <v>18.42125840230463</v>
      </c>
      <c r="J951" s="1">
        <v>1.4247599618184881</v>
      </c>
      <c r="M951" s="1"/>
    </row>
    <row r="952" spans="1:13" x14ac:dyDescent="0.25">
      <c r="A952" s="1">
        <v>843</v>
      </c>
      <c r="B952" s="1" t="s">
        <v>887</v>
      </c>
      <c r="C952" s="1">
        <v>7.0966641865079367</v>
      </c>
      <c r="D952" s="1">
        <v>0.93493761140819953</v>
      </c>
      <c r="G952" s="1">
        <v>750</v>
      </c>
      <c r="H952" s="1" t="s">
        <v>888</v>
      </c>
      <c r="I952" s="1">
        <v>19.045429603548399</v>
      </c>
      <c r="J952" s="1">
        <v>1.4549402010144303</v>
      </c>
      <c r="M952" s="1"/>
    </row>
    <row r="953" spans="1:13" x14ac:dyDescent="0.25">
      <c r="A953" s="1">
        <v>583</v>
      </c>
      <c r="B953" s="1" t="s">
        <v>887</v>
      </c>
      <c r="C953" s="1">
        <v>7.0970000000000004</v>
      </c>
      <c r="D953" s="3">
        <v>1.3803747799999999</v>
      </c>
      <c r="G953" s="1">
        <v>752</v>
      </c>
      <c r="H953" s="1" t="s">
        <v>888</v>
      </c>
      <c r="I953" s="1">
        <v>54.261946133796691</v>
      </c>
      <c r="J953" s="1">
        <v>10.32512306051021</v>
      </c>
      <c r="M953" s="1"/>
    </row>
    <row r="954" spans="1:13" x14ac:dyDescent="0.25">
      <c r="A954" s="1">
        <v>267</v>
      </c>
      <c r="B954" s="1" t="s">
        <v>887</v>
      </c>
      <c r="C954" s="1">
        <v>7.1025651843726259</v>
      </c>
      <c r="D954" s="1">
        <v>0.3195393517536041</v>
      </c>
      <c r="G954" s="1">
        <v>752</v>
      </c>
      <c r="H954" s="1" t="s">
        <v>888</v>
      </c>
      <c r="I954" s="1">
        <v>54.673487585166214</v>
      </c>
      <c r="J954" s="1">
        <v>10.458477605794606</v>
      </c>
      <c r="M954" s="1"/>
    </row>
    <row r="955" spans="1:13" x14ac:dyDescent="0.25">
      <c r="A955" s="1">
        <v>249</v>
      </c>
      <c r="B955" s="1" t="s">
        <v>887</v>
      </c>
      <c r="C955" s="1">
        <v>7.1075396994337776</v>
      </c>
      <c r="D955" s="1">
        <v>0.57034438775510199</v>
      </c>
      <c r="G955" s="1">
        <v>752</v>
      </c>
      <c r="H955" s="1" t="s">
        <v>888</v>
      </c>
      <c r="I955" s="1">
        <v>54.05617540811194</v>
      </c>
      <c r="J955" s="1">
        <v>10.294708865971664</v>
      </c>
      <c r="M955" s="1"/>
    </row>
    <row r="956" spans="1:13" x14ac:dyDescent="0.25">
      <c r="A956" s="1">
        <v>249</v>
      </c>
      <c r="B956" s="1" t="s">
        <v>887</v>
      </c>
      <c r="C956" s="1">
        <v>7.1075396994337776</v>
      </c>
      <c r="D956" s="1">
        <v>0.5802933673469387</v>
      </c>
      <c r="G956" s="1">
        <v>754</v>
      </c>
      <c r="H956" s="1" t="s">
        <v>888</v>
      </c>
      <c r="I956" s="1">
        <v>61.898326398097765</v>
      </c>
      <c r="J956" s="1">
        <v>10.077130397349752</v>
      </c>
      <c r="M956" s="1"/>
    </row>
    <row r="957" spans="1:13" x14ac:dyDescent="0.25">
      <c r="A957" s="1">
        <v>337</v>
      </c>
      <c r="B957" s="1" t="s">
        <v>887</v>
      </c>
      <c r="C957" s="1">
        <v>7.108893764239304</v>
      </c>
      <c r="D957" s="1">
        <v>0.22652260622912573</v>
      </c>
      <c r="G957" s="1">
        <v>754</v>
      </c>
      <c r="H957" s="1" t="s">
        <v>888</v>
      </c>
      <c r="I957" s="1">
        <v>61.73828250034294</v>
      </c>
      <c r="J957" s="1">
        <v>10.233880476894569</v>
      </c>
      <c r="M957" s="1"/>
    </row>
    <row r="958" spans="1:13" x14ac:dyDescent="0.25">
      <c r="A958" s="1">
        <v>339</v>
      </c>
      <c r="B958" s="1" t="s">
        <v>887</v>
      </c>
      <c r="C958" s="1">
        <v>7.1131128174837563</v>
      </c>
      <c r="D958" s="1">
        <v>0.15343832391894349</v>
      </c>
      <c r="G958" s="1">
        <v>754</v>
      </c>
      <c r="H958" s="1" t="s">
        <v>888</v>
      </c>
      <c r="I958" s="1">
        <v>62.927180026521562</v>
      </c>
      <c r="J958" s="1">
        <v>10.261955118007075</v>
      </c>
      <c r="M958" s="1"/>
    </row>
    <row r="959" spans="1:13" x14ac:dyDescent="0.25">
      <c r="A959" s="1">
        <v>343</v>
      </c>
      <c r="B959" s="1" t="s">
        <v>887</v>
      </c>
      <c r="C959" s="1">
        <v>7.1152223441059821</v>
      </c>
      <c r="D959" s="1">
        <v>6.4113089984276284E-2</v>
      </c>
      <c r="G959" s="1">
        <v>756</v>
      </c>
      <c r="H959" s="1" t="s">
        <v>888</v>
      </c>
      <c r="I959" s="1">
        <v>65.853697014038133</v>
      </c>
      <c r="J959" s="1">
        <v>10.945104718411349</v>
      </c>
      <c r="M959" s="1"/>
    </row>
    <row r="960" spans="1:13" x14ac:dyDescent="0.25">
      <c r="A960" s="1">
        <v>583</v>
      </c>
      <c r="B960" s="1" t="s">
        <v>887</v>
      </c>
      <c r="C960" s="1">
        <v>7.1219999999999999</v>
      </c>
      <c r="D960" s="3">
        <v>1.45881755</v>
      </c>
      <c r="G960" s="1">
        <v>756</v>
      </c>
      <c r="H960" s="1" t="s">
        <v>888</v>
      </c>
      <c r="I960" s="1">
        <v>67.819950615025832</v>
      </c>
      <c r="J960" s="1">
        <v>10.596511257931086</v>
      </c>
      <c r="M960" s="1"/>
    </row>
    <row r="961" spans="1:13" x14ac:dyDescent="0.25">
      <c r="A961" s="1">
        <v>343</v>
      </c>
      <c r="B961" s="1" t="s">
        <v>887</v>
      </c>
      <c r="C961" s="1">
        <v>7.1426461901949203</v>
      </c>
      <c r="D961" s="1">
        <v>6.9333395863575009E-2</v>
      </c>
      <c r="G961" s="1">
        <v>756</v>
      </c>
      <c r="H961" s="1" t="s">
        <v>888</v>
      </c>
      <c r="I961" s="1">
        <v>65.510745804563527</v>
      </c>
      <c r="J961" s="1">
        <v>10.919369630724885</v>
      </c>
      <c r="M961" s="1"/>
    </row>
    <row r="962" spans="1:13" x14ac:dyDescent="0.25">
      <c r="A962" s="1">
        <v>337</v>
      </c>
      <c r="B962" s="1" t="s">
        <v>887</v>
      </c>
      <c r="C962" s="1">
        <v>7.1489747700615984</v>
      </c>
      <c r="D962" s="1">
        <v>0.29264648070024302</v>
      </c>
      <c r="G962" s="1">
        <v>758</v>
      </c>
      <c r="H962" s="1" t="s">
        <v>888</v>
      </c>
      <c r="I962" s="1">
        <v>48.660409712378247</v>
      </c>
      <c r="J962" s="1">
        <v>7.6393157274139512</v>
      </c>
      <c r="M962" s="1"/>
    </row>
    <row r="963" spans="1:13" x14ac:dyDescent="0.25">
      <c r="A963" s="1">
        <v>341</v>
      </c>
      <c r="B963" s="1" t="s">
        <v>887</v>
      </c>
      <c r="C963" s="1">
        <v>7.1574128765505023</v>
      </c>
      <c r="D963" s="1">
        <v>0.16658576094828845</v>
      </c>
      <c r="G963" s="1">
        <v>758</v>
      </c>
      <c r="H963" s="1" t="s">
        <v>888</v>
      </c>
      <c r="I963" s="1">
        <v>48.820453610133065</v>
      </c>
      <c r="J963" s="1">
        <v>7.6884463493608344</v>
      </c>
      <c r="M963" s="1"/>
    </row>
    <row r="964" spans="1:13" x14ac:dyDescent="0.25">
      <c r="A964" s="1">
        <v>319</v>
      </c>
      <c r="B964" s="1" t="s">
        <v>887</v>
      </c>
      <c r="C964" s="1">
        <v>7.1700700362838568</v>
      </c>
      <c r="D964" s="1">
        <v>0.19698513079524069</v>
      </c>
      <c r="G964" s="1">
        <v>758</v>
      </c>
      <c r="H964" s="1" t="s">
        <v>888</v>
      </c>
      <c r="I964" s="1">
        <v>47.471512186199639</v>
      </c>
      <c r="J964" s="1">
        <v>7.4732074341649666</v>
      </c>
      <c r="M964" s="1"/>
    </row>
    <row r="965" spans="1:13" x14ac:dyDescent="0.25">
      <c r="A965" s="1">
        <v>1121</v>
      </c>
      <c r="B965" s="1" t="s">
        <v>887</v>
      </c>
      <c r="C965" s="1">
        <v>7.1786751175628707</v>
      </c>
      <c r="D965" s="1">
        <v>1.4903567667193263</v>
      </c>
      <c r="G965" s="1">
        <v>760</v>
      </c>
      <c r="H965" s="1" t="s">
        <v>888</v>
      </c>
      <c r="I965" s="1">
        <v>56.251063148749367</v>
      </c>
      <c r="J965" s="1">
        <v>7.4685283273128826</v>
      </c>
      <c r="M965" s="1"/>
    </row>
    <row r="966" spans="1:13" x14ac:dyDescent="0.25">
      <c r="A966" s="1">
        <v>619</v>
      </c>
      <c r="B966" s="1" t="s">
        <v>887</v>
      </c>
      <c r="C966" s="1">
        <v>7.1948447038993617</v>
      </c>
      <c r="D966" s="1">
        <v>0.97087023783214033</v>
      </c>
      <c r="G966" s="1">
        <v>760</v>
      </c>
      <c r="H966" s="1" t="s">
        <v>888</v>
      </c>
      <c r="I966" s="1">
        <v>57.211326535278246</v>
      </c>
      <c r="J966" s="1">
        <v>7.4568305601826719</v>
      </c>
      <c r="M966" s="1"/>
    </row>
    <row r="967" spans="1:13" x14ac:dyDescent="0.25">
      <c r="A967" s="1">
        <v>1121</v>
      </c>
      <c r="B967" s="1" t="s">
        <v>887</v>
      </c>
      <c r="C967" s="1">
        <v>7.1950316908607643</v>
      </c>
      <c r="D967" s="1">
        <v>1.501601720203616</v>
      </c>
      <c r="G967" s="1">
        <v>760</v>
      </c>
      <c r="H967" s="1" t="s">
        <v>888</v>
      </c>
      <c r="I967" s="1">
        <v>56.388243632539208</v>
      </c>
      <c r="J967" s="1">
        <v>7.5129798424076801</v>
      </c>
      <c r="M967" s="1"/>
    </row>
    <row r="968" spans="1:13" x14ac:dyDescent="0.25">
      <c r="A968" s="1">
        <v>703</v>
      </c>
      <c r="B968" s="1" t="s">
        <v>887</v>
      </c>
      <c r="C968" s="1">
        <v>7.2069398940883138</v>
      </c>
      <c r="D968" s="1">
        <v>0.50778586565926476</v>
      </c>
      <c r="G968" s="1">
        <v>762</v>
      </c>
      <c r="H968" s="1" t="s">
        <v>888</v>
      </c>
      <c r="I968" s="1">
        <v>50.283712103891354</v>
      </c>
      <c r="J968" s="1">
        <v>7.6393157274139512</v>
      </c>
      <c r="M968" s="1"/>
    </row>
    <row r="969" spans="1:13" x14ac:dyDescent="0.25">
      <c r="A969" s="1">
        <v>339</v>
      </c>
      <c r="B969" s="1" t="s">
        <v>887</v>
      </c>
      <c r="C969" s="1">
        <v>7.2143700953506027</v>
      </c>
      <c r="D969" s="1">
        <v>0.15691852783847599</v>
      </c>
      <c r="G969" s="1">
        <v>762</v>
      </c>
      <c r="H969" s="1" t="s">
        <v>888</v>
      </c>
      <c r="I969" s="1">
        <v>50.443756001646165</v>
      </c>
      <c r="J969" s="1">
        <v>7.5948642123191519</v>
      </c>
      <c r="M969" s="1"/>
    </row>
    <row r="970" spans="1:13" x14ac:dyDescent="0.25">
      <c r="A970" s="1">
        <v>341</v>
      </c>
      <c r="B970" s="1" t="s">
        <v>887</v>
      </c>
      <c r="C970" s="1">
        <v>7.2185891485950551</v>
      </c>
      <c r="D970" s="1">
        <v>0.16658576094828845</v>
      </c>
      <c r="G970" s="1">
        <v>762</v>
      </c>
      <c r="H970" s="1" t="s">
        <v>888</v>
      </c>
      <c r="I970" s="1">
        <v>50.032214550276642</v>
      </c>
      <c r="J970" s="1">
        <v>7.517658949259765</v>
      </c>
      <c r="M970" s="1"/>
    </row>
    <row r="971" spans="1:13" x14ac:dyDescent="0.25">
      <c r="A971" s="1">
        <v>1121</v>
      </c>
      <c r="B971" s="1" t="s">
        <v>887</v>
      </c>
      <c r="C971" s="1">
        <v>7.2216111224698416</v>
      </c>
      <c r="D971" s="1">
        <v>1.5350623134983326</v>
      </c>
      <c r="G971" s="1">
        <v>764</v>
      </c>
      <c r="H971" s="1" t="s">
        <v>888</v>
      </c>
      <c r="I971" s="1">
        <v>59.703438657460332</v>
      </c>
      <c r="J971" s="1">
        <v>7.7492747384379266</v>
      </c>
      <c r="M971" s="1"/>
    </row>
    <row r="972" spans="1:13" x14ac:dyDescent="0.25">
      <c r="A972" s="1">
        <v>663</v>
      </c>
      <c r="B972" s="1" t="s">
        <v>887</v>
      </c>
      <c r="C972" s="1">
        <v>7.2234242030866858</v>
      </c>
      <c r="D972" s="1">
        <v>0.2795079701465033</v>
      </c>
      <c r="G972" s="1">
        <v>764</v>
      </c>
      <c r="H972" s="1" t="s">
        <v>888</v>
      </c>
      <c r="I972" s="1">
        <v>58.28590699163199</v>
      </c>
      <c r="J972" s="1">
        <v>7.7586329521420945</v>
      </c>
      <c r="M972" s="1"/>
    </row>
    <row r="973" spans="1:13" x14ac:dyDescent="0.25">
      <c r="A973" s="1">
        <v>345</v>
      </c>
      <c r="B973" s="1" t="s">
        <v>887</v>
      </c>
      <c r="C973" s="1">
        <v>7.2375748881950885</v>
      </c>
      <c r="D973" s="1">
        <v>0.10761563897843236</v>
      </c>
      <c r="G973" s="1">
        <v>764</v>
      </c>
      <c r="H973" s="1" t="s">
        <v>888</v>
      </c>
      <c r="I973" s="1">
        <v>59.88634596918012</v>
      </c>
      <c r="J973" s="1">
        <v>7.9364390125212889</v>
      </c>
      <c r="M973" s="1"/>
    </row>
    <row r="974" spans="1:13" x14ac:dyDescent="0.25">
      <c r="A974" s="1">
        <v>663</v>
      </c>
      <c r="B974" s="1" t="s">
        <v>887</v>
      </c>
      <c r="C974" s="1">
        <v>7.2481506665842446</v>
      </c>
      <c r="D974" s="1">
        <v>0.30093061826223166</v>
      </c>
      <c r="G974" s="1">
        <v>766</v>
      </c>
      <c r="H974" s="1" t="s">
        <v>888</v>
      </c>
      <c r="I974" s="1">
        <v>58.080136265947232</v>
      </c>
      <c r="J974" s="1">
        <v>7.6790881356566647</v>
      </c>
      <c r="M974" s="1"/>
    </row>
    <row r="975" spans="1:13" x14ac:dyDescent="0.25">
      <c r="A975" s="1">
        <v>621</v>
      </c>
      <c r="B975" s="1" t="s">
        <v>887</v>
      </c>
      <c r="C975" s="1">
        <v>7.250344303068923</v>
      </c>
      <c r="D975" s="1">
        <v>1.0480084320758887</v>
      </c>
      <c r="G975" s="1">
        <v>766</v>
      </c>
      <c r="H975" s="1" t="s">
        <v>888</v>
      </c>
      <c r="I975" s="1">
        <v>59.566258173670484</v>
      </c>
      <c r="J975" s="1">
        <v>7.5667895712066473</v>
      </c>
      <c r="M975" s="1"/>
    </row>
    <row r="976" spans="1:13" x14ac:dyDescent="0.25">
      <c r="A976" s="1">
        <v>251</v>
      </c>
      <c r="B976" s="1" t="s">
        <v>887</v>
      </c>
      <c r="C976" s="1">
        <v>7.2522883051641198</v>
      </c>
      <c r="D976" s="1">
        <v>0.58555484693877546</v>
      </c>
      <c r="G976" s="1">
        <v>766</v>
      </c>
      <c r="H976" s="1" t="s">
        <v>888</v>
      </c>
      <c r="I976" s="1">
        <v>57.668594814577709</v>
      </c>
      <c r="J976" s="1">
        <v>7.7048232233431291</v>
      </c>
      <c r="M976" s="1"/>
    </row>
    <row r="977" spans="1:13" x14ac:dyDescent="0.25">
      <c r="A977" s="1">
        <v>1119</v>
      </c>
      <c r="B977" s="1" t="s">
        <v>887</v>
      </c>
      <c r="C977" s="1">
        <v>7.2645471273768134</v>
      </c>
      <c r="D977" s="1">
        <v>1.5967724240828509</v>
      </c>
      <c r="G977" s="1">
        <v>768</v>
      </c>
      <c r="H977" s="1" t="s">
        <v>888</v>
      </c>
      <c r="I977" s="1">
        <v>55.27581431878307</v>
      </c>
      <c r="J977" s="1">
        <v>7.7561499091959716</v>
      </c>
      <c r="M977" s="1"/>
    </row>
    <row r="978" spans="1:13" x14ac:dyDescent="0.25">
      <c r="A978" s="1">
        <v>1117</v>
      </c>
      <c r="B978" s="1" t="s">
        <v>887</v>
      </c>
      <c r="C978" s="1">
        <v>7.2788591290124707</v>
      </c>
      <c r="D978" s="1">
        <v>1.6658877479375112</v>
      </c>
      <c r="G978" s="1">
        <v>768</v>
      </c>
      <c r="H978" s="1" t="s">
        <v>888</v>
      </c>
      <c r="I978" s="1">
        <v>54.32508680555555</v>
      </c>
      <c r="J978" s="1">
        <v>7.5543631794250903</v>
      </c>
      <c r="M978" s="1"/>
    </row>
    <row r="979" spans="1:13" x14ac:dyDescent="0.25">
      <c r="A979" s="1">
        <v>837</v>
      </c>
      <c r="B979" s="1" t="s">
        <v>887</v>
      </c>
      <c r="C979" s="1">
        <v>7.2930100859788363</v>
      </c>
      <c r="D979" s="1">
        <v>0.82727272727272727</v>
      </c>
      <c r="G979" s="1">
        <v>768</v>
      </c>
      <c r="H979" s="1" t="s">
        <v>888</v>
      </c>
      <c r="I979" s="1">
        <v>56.267877810846564</v>
      </c>
      <c r="J979" s="1">
        <v>7.7423917230752295</v>
      </c>
      <c r="M979" s="1"/>
    </row>
    <row r="980" spans="1:13" x14ac:dyDescent="0.25">
      <c r="A980" s="1">
        <v>835</v>
      </c>
      <c r="B980" s="1" t="s">
        <v>887</v>
      </c>
      <c r="C980" s="1">
        <v>7.3033440806878307</v>
      </c>
      <c r="D980" s="1">
        <v>0.82673796791443843</v>
      </c>
      <c r="G980" s="1">
        <v>770</v>
      </c>
      <c r="H980" s="1" t="s">
        <v>888</v>
      </c>
      <c r="I980" s="1">
        <v>28.366092096560845</v>
      </c>
      <c r="J980" s="1">
        <v>2.4913506869920936</v>
      </c>
      <c r="M980" s="1"/>
    </row>
    <row r="981" spans="1:13" x14ac:dyDescent="0.25">
      <c r="A981" s="1">
        <v>705</v>
      </c>
      <c r="B981" s="1" t="s">
        <v>887</v>
      </c>
      <c r="C981" s="1">
        <v>7.3058457480785481</v>
      </c>
      <c r="D981" s="1">
        <v>0.50525200405417858</v>
      </c>
      <c r="G981" s="1">
        <v>770</v>
      </c>
      <c r="H981" s="1" t="s">
        <v>888</v>
      </c>
      <c r="I981" s="1">
        <v>29.482163525132275</v>
      </c>
      <c r="J981" s="1">
        <v>2.6312255792196355</v>
      </c>
      <c r="M981" s="1"/>
    </row>
    <row r="982" spans="1:13" x14ac:dyDescent="0.25">
      <c r="A982" s="1">
        <v>741</v>
      </c>
      <c r="B982" s="1" t="s">
        <v>887</v>
      </c>
      <c r="C982" s="1">
        <v>7.3233572637066153</v>
      </c>
      <c r="D982" s="1">
        <v>0.70347564056972789</v>
      </c>
      <c r="G982" s="1">
        <v>770</v>
      </c>
      <c r="H982" s="1" t="s">
        <v>888</v>
      </c>
      <c r="I982" s="1">
        <v>28.841455853174605</v>
      </c>
      <c r="J982" s="1">
        <v>2.5440904004549374</v>
      </c>
      <c r="M982" s="1"/>
    </row>
    <row r="983" spans="1:13" x14ac:dyDescent="0.25">
      <c r="A983" s="1">
        <v>1119</v>
      </c>
      <c r="B983" s="1" t="s">
        <v>887</v>
      </c>
      <c r="C983" s="1">
        <v>7.3279288489061534</v>
      </c>
      <c r="D983" s="1">
        <v>1.6011606986133053</v>
      </c>
      <c r="G983" s="1">
        <v>772</v>
      </c>
      <c r="H983" s="1" t="s">
        <v>888</v>
      </c>
      <c r="I983" s="1">
        <v>31.631634424603178</v>
      </c>
      <c r="J983" s="1">
        <v>2.7023095408434683</v>
      </c>
      <c r="M983" s="1"/>
    </row>
    <row r="984" spans="1:13" x14ac:dyDescent="0.25">
      <c r="A984" s="1">
        <v>835</v>
      </c>
      <c r="B984" s="1" t="s">
        <v>887</v>
      </c>
      <c r="C984" s="1">
        <v>7.3281456679894195</v>
      </c>
      <c r="D984" s="1">
        <v>0.80891265597147943</v>
      </c>
      <c r="G984" s="1">
        <v>772</v>
      </c>
      <c r="H984" s="1" t="s">
        <v>888</v>
      </c>
      <c r="I984" s="1">
        <v>32.21033812830688</v>
      </c>
      <c r="J984" s="1">
        <v>2.6908443857428499</v>
      </c>
      <c r="M984" s="1"/>
    </row>
    <row r="985" spans="1:13" x14ac:dyDescent="0.25">
      <c r="A985" s="1">
        <v>345</v>
      </c>
      <c r="B985" s="1" t="s">
        <v>887</v>
      </c>
      <c r="C985" s="1">
        <v>7.3409416926841615</v>
      </c>
      <c r="D985" s="1">
        <v>0.11921631871020734</v>
      </c>
      <c r="G985" s="1">
        <v>772</v>
      </c>
      <c r="H985" s="1" t="s">
        <v>888</v>
      </c>
      <c r="I985" s="1">
        <v>32.003658234126981</v>
      </c>
      <c r="J985" s="1">
        <v>2.7550492543063121</v>
      </c>
      <c r="M985" s="1"/>
    </row>
    <row r="986" spans="1:13" x14ac:dyDescent="0.25">
      <c r="A986" s="1">
        <v>341</v>
      </c>
      <c r="B986" s="1" t="s">
        <v>887</v>
      </c>
      <c r="C986" s="1">
        <v>7.3578179056619684</v>
      </c>
      <c r="D986" s="1">
        <v>0.15711187250067221</v>
      </c>
      <c r="G986" s="1">
        <v>774</v>
      </c>
      <c r="H986" s="1" t="s">
        <v>888</v>
      </c>
      <c r="I986" s="1">
        <v>30.680906911375665</v>
      </c>
      <c r="J986" s="1">
        <v>2.8742868673527413</v>
      </c>
      <c r="M986" s="1"/>
    </row>
    <row r="987" spans="1:13" x14ac:dyDescent="0.25">
      <c r="A987" s="1">
        <v>785</v>
      </c>
      <c r="B987" s="1" t="s">
        <v>887</v>
      </c>
      <c r="C987" s="1">
        <v>7.3736152447089953</v>
      </c>
      <c r="D987" s="1">
        <v>0.50099976152477388</v>
      </c>
      <c r="G987" s="1">
        <v>774</v>
      </c>
      <c r="H987" s="1" t="s">
        <v>888</v>
      </c>
      <c r="I987" s="1">
        <v>30.49489500661376</v>
      </c>
      <c r="J987" s="1">
        <v>2.9614220461174399</v>
      </c>
      <c r="M987" s="1"/>
    </row>
    <row r="988" spans="1:13" x14ac:dyDescent="0.25">
      <c r="A988" s="1">
        <v>1117</v>
      </c>
      <c r="B988" s="1" t="s">
        <v>887</v>
      </c>
      <c r="C988" s="1">
        <v>7.3872214271110197</v>
      </c>
      <c r="D988" s="1">
        <v>1.6258447428471128</v>
      </c>
      <c r="G988" s="1">
        <v>774</v>
      </c>
      <c r="H988" s="1" t="s">
        <v>888</v>
      </c>
      <c r="I988" s="1">
        <v>31.094266699735453</v>
      </c>
      <c r="J988" s="1">
        <v>2.8513565571515049</v>
      </c>
      <c r="M988" s="1"/>
    </row>
    <row r="989" spans="1:13" x14ac:dyDescent="0.25">
      <c r="A989" s="1">
        <v>837</v>
      </c>
      <c r="B989" s="1" t="s">
        <v>887</v>
      </c>
      <c r="C989" s="1">
        <v>7.3901496362433869</v>
      </c>
      <c r="D989" s="1">
        <v>0.81149732620320847</v>
      </c>
      <c r="G989" s="1">
        <v>776</v>
      </c>
      <c r="H989" s="1" t="s">
        <v>888</v>
      </c>
      <c r="I989" s="1">
        <v>12.54061259920635</v>
      </c>
      <c r="J989" s="1">
        <v>0.7328251976592739</v>
      </c>
      <c r="M989" s="1"/>
    </row>
    <row r="990" spans="1:13" x14ac:dyDescent="0.25">
      <c r="A990" s="1">
        <v>251</v>
      </c>
      <c r="B990" s="1" t="s">
        <v>887</v>
      </c>
      <c r="C990" s="1">
        <v>7.394908254927838</v>
      </c>
      <c r="D990" s="1">
        <v>0.55886479591836735</v>
      </c>
      <c r="G990" s="1">
        <v>776</v>
      </c>
      <c r="H990" s="1" t="s">
        <v>888</v>
      </c>
      <c r="I990" s="1">
        <v>12.387669477513228</v>
      </c>
      <c r="J990" s="1">
        <v>0.69200924550107312</v>
      </c>
      <c r="M990" s="1"/>
    </row>
    <row r="991" spans="1:13" x14ac:dyDescent="0.25">
      <c r="A991" s="1">
        <v>621</v>
      </c>
      <c r="B991" s="1" t="s">
        <v>887</v>
      </c>
      <c r="C991" s="1">
        <v>7.400398774897738</v>
      </c>
      <c r="D991" s="1">
        <v>1.0839212552912973</v>
      </c>
      <c r="G991" s="1">
        <v>776</v>
      </c>
      <c r="H991" s="1" t="s">
        <v>888</v>
      </c>
      <c r="I991" s="1">
        <v>12.763826884920636</v>
      </c>
      <c r="J991" s="1">
        <v>0.72571680149689055</v>
      </c>
      <c r="M991" s="1"/>
    </row>
    <row r="992" spans="1:13" x14ac:dyDescent="0.25">
      <c r="A992" s="1">
        <v>837</v>
      </c>
      <c r="B992" s="1" t="s">
        <v>887</v>
      </c>
      <c r="C992" s="1">
        <v>7.4046172288359795</v>
      </c>
      <c r="D992" s="1">
        <v>0.80650623885918005</v>
      </c>
      <c r="G992" s="1">
        <v>778</v>
      </c>
      <c r="H992" s="1" t="s">
        <v>888</v>
      </c>
      <c r="I992" s="1">
        <v>14.723152281746033</v>
      </c>
      <c r="J992" s="1">
        <v>0.98299488195476303</v>
      </c>
      <c r="M992" s="1"/>
    </row>
    <row r="993" spans="1:13" x14ac:dyDescent="0.25">
      <c r="A993" s="1">
        <v>703</v>
      </c>
      <c r="B993" s="1" t="s">
        <v>887</v>
      </c>
      <c r="C993" s="1">
        <v>7.4047516020687798</v>
      </c>
      <c r="D993" s="1">
        <v>0.51746060996959364</v>
      </c>
      <c r="G993" s="1">
        <v>778</v>
      </c>
      <c r="H993" s="1" t="s">
        <v>888</v>
      </c>
      <c r="I993" s="1">
        <v>14.400731646825397</v>
      </c>
      <c r="J993" s="1">
        <v>0.95043384146900756</v>
      </c>
      <c r="M993" s="1"/>
    </row>
    <row r="994" spans="1:13" x14ac:dyDescent="0.25">
      <c r="A994" s="1">
        <v>663</v>
      </c>
      <c r="B994" s="1" t="s">
        <v>887</v>
      </c>
      <c r="C994" s="1">
        <v>7.4088726793183737</v>
      </c>
      <c r="D994" s="1">
        <v>0.2801990233115268</v>
      </c>
      <c r="G994" s="1">
        <v>778</v>
      </c>
      <c r="H994" s="1" t="s">
        <v>888</v>
      </c>
      <c r="I994" s="1">
        <v>14.253988921957671</v>
      </c>
      <c r="J994" s="1">
        <v>0.9965237649734926</v>
      </c>
      <c r="M994" s="1"/>
    </row>
    <row r="995" spans="1:13" x14ac:dyDescent="0.25">
      <c r="A995" s="1">
        <v>705</v>
      </c>
      <c r="B995" s="1" t="s">
        <v>887</v>
      </c>
      <c r="C995" s="1">
        <v>7.4088726793183737</v>
      </c>
      <c r="D995" s="1">
        <v>0.51101078042937442</v>
      </c>
      <c r="G995" s="1">
        <v>780</v>
      </c>
      <c r="H995" s="1" t="s">
        <v>888</v>
      </c>
      <c r="I995" s="1">
        <v>13.633949239417989</v>
      </c>
      <c r="J995" s="1">
        <v>0.77593418083759835</v>
      </c>
      <c r="M995" s="1"/>
    </row>
    <row r="996" spans="1:13" x14ac:dyDescent="0.25">
      <c r="A996" s="1">
        <v>345</v>
      </c>
      <c r="B996" s="1" t="s">
        <v>887</v>
      </c>
      <c r="C996" s="1">
        <v>7.4105560712176182</v>
      </c>
      <c r="D996" s="1">
        <v>0.13391051303712231</v>
      </c>
      <c r="G996" s="1">
        <v>780</v>
      </c>
      <c r="H996" s="1" t="s">
        <v>888</v>
      </c>
      <c r="I996" s="1">
        <v>14.001839451058201</v>
      </c>
      <c r="J996" s="1">
        <v>0.81262267715957659</v>
      </c>
      <c r="M996" s="1"/>
    </row>
    <row r="997" spans="1:13" x14ac:dyDescent="0.25">
      <c r="A997" s="1">
        <v>703</v>
      </c>
      <c r="B997" s="1" t="s">
        <v>887</v>
      </c>
      <c r="C997" s="1">
        <v>7.4171148338175596</v>
      </c>
      <c r="D997" s="1">
        <v>0.52344973739979739</v>
      </c>
      <c r="G997" s="1">
        <v>780</v>
      </c>
      <c r="H997" s="1" t="s">
        <v>888</v>
      </c>
      <c r="I997" s="1">
        <v>13.88816550925926</v>
      </c>
      <c r="J997" s="1">
        <v>0.79794727863078529</v>
      </c>
      <c r="M997" s="1"/>
    </row>
    <row r="998" spans="1:13" x14ac:dyDescent="0.25">
      <c r="A998" s="1">
        <v>1119</v>
      </c>
      <c r="B998" s="1" t="s">
        <v>887</v>
      </c>
      <c r="C998" s="1">
        <v>7.4178900020445706</v>
      </c>
      <c r="D998" s="1">
        <v>1.547404335615236</v>
      </c>
      <c r="G998" s="1">
        <v>782</v>
      </c>
      <c r="H998" s="1" t="s">
        <v>888</v>
      </c>
      <c r="I998" s="1">
        <v>21.566323578042329</v>
      </c>
      <c r="J998" s="1">
        <v>2.7619283473666831</v>
      </c>
      <c r="M998" s="1"/>
    </row>
    <row r="999" spans="1:13" x14ac:dyDescent="0.25">
      <c r="A999" s="1">
        <v>751</v>
      </c>
      <c r="B999" s="1" t="s">
        <v>887</v>
      </c>
      <c r="C999" s="1">
        <v>7.4285289679454927</v>
      </c>
      <c r="D999" s="1">
        <v>1.0146362462333189</v>
      </c>
      <c r="G999" s="1">
        <v>782</v>
      </c>
      <c r="H999" s="1" t="s">
        <v>888</v>
      </c>
      <c r="I999" s="1">
        <v>22.041687334656086</v>
      </c>
      <c r="J999" s="1">
        <v>2.6702071065617372</v>
      </c>
      <c r="M999" s="1"/>
    </row>
    <row r="1000" spans="1:13" x14ac:dyDescent="0.25">
      <c r="A1000" s="1">
        <v>751</v>
      </c>
      <c r="B1000" s="1" t="s">
        <v>887</v>
      </c>
      <c r="C1000" s="1">
        <v>7.4422470163244769</v>
      </c>
      <c r="D1000" s="1">
        <v>1.0487937262535327</v>
      </c>
      <c r="G1000" s="1">
        <v>782</v>
      </c>
      <c r="H1000" s="1" t="s">
        <v>888</v>
      </c>
      <c r="I1000" s="1">
        <v>21.359643683862434</v>
      </c>
      <c r="J1000" s="1">
        <v>2.7550492543063121</v>
      </c>
      <c r="M1000" s="1"/>
    </row>
    <row r="1001" spans="1:13" x14ac:dyDescent="0.25">
      <c r="A1001" s="1">
        <v>741</v>
      </c>
      <c r="B1001" s="1" t="s">
        <v>887</v>
      </c>
      <c r="C1001" s="1">
        <v>7.4536787233069628</v>
      </c>
      <c r="D1001" s="1">
        <v>0.70066817645847745</v>
      </c>
      <c r="G1001" s="1">
        <v>784</v>
      </c>
      <c r="H1001" s="1" t="s">
        <v>888</v>
      </c>
      <c r="I1001" s="1">
        <v>21.173631779100528</v>
      </c>
      <c r="J1001" s="1">
        <v>3.0623154110028801</v>
      </c>
      <c r="M1001" s="1"/>
    </row>
    <row r="1002" spans="1:13" x14ac:dyDescent="0.25">
      <c r="A1002" s="1">
        <v>251</v>
      </c>
      <c r="B1002" s="1" t="s">
        <v>887</v>
      </c>
      <c r="C1002" s="1">
        <v>7.4566392779598951</v>
      </c>
      <c r="D1002" s="1">
        <v>0.57627551020408163</v>
      </c>
      <c r="G1002" s="1">
        <v>784</v>
      </c>
      <c r="H1002" s="1" t="s">
        <v>888</v>
      </c>
      <c r="I1002" s="1">
        <v>21.055824239417991</v>
      </c>
      <c r="J1002" s="1">
        <v>2.9958175114192942</v>
      </c>
      <c r="M1002" s="1"/>
    </row>
    <row r="1003" spans="1:13" x14ac:dyDescent="0.25">
      <c r="A1003" s="1">
        <v>785</v>
      </c>
      <c r="B1003" s="1" t="s">
        <v>887</v>
      </c>
      <c r="C1003" s="1">
        <v>7.4604208002645516</v>
      </c>
      <c r="D1003" s="1">
        <v>0.50971327940124378</v>
      </c>
      <c r="G1003" s="1">
        <v>784</v>
      </c>
      <c r="H1003" s="1" t="s">
        <v>888</v>
      </c>
      <c r="I1003" s="1">
        <v>21.814339451058203</v>
      </c>
      <c r="J1003" s="1">
        <v>3.0875387522242397</v>
      </c>
      <c r="M1003" s="1"/>
    </row>
    <row r="1004" spans="1:13" x14ac:dyDescent="0.25">
      <c r="A1004" s="1">
        <v>621</v>
      </c>
      <c r="B1004" s="1" t="s">
        <v>887</v>
      </c>
      <c r="C1004" s="1">
        <v>7.4928981068470062</v>
      </c>
      <c r="D1004" s="1">
        <v>1.0611835506519558</v>
      </c>
      <c r="G1004" s="1">
        <v>786</v>
      </c>
      <c r="H1004" s="1" t="s">
        <v>888</v>
      </c>
      <c r="I1004" s="1">
        <v>23.178426752645503</v>
      </c>
      <c r="J1004" s="1">
        <v>3.2732742648542548</v>
      </c>
      <c r="M1004" s="1"/>
    </row>
    <row r="1005" spans="1:13" x14ac:dyDescent="0.25">
      <c r="A1005" s="1">
        <v>623</v>
      </c>
      <c r="B1005" s="1" t="s">
        <v>887</v>
      </c>
      <c r="C1005" s="1">
        <v>7.4928981068470062</v>
      </c>
      <c r="D1005" s="1">
        <v>1.1187715689441204</v>
      </c>
      <c r="G1005" s="1">
        <v>786</v>
      </c>
      <c r="H1005" s="1" t="s">
        <v>888</v>
      </c>
      <c r="I1005" s="1">
        <v>23.881138392857146</v>
      </c>
      <c r="J1005" s="1">
        <v>3.3007906370957385</v>
      </c>
      <c r="M1005" s="1"/>
    </row>
    <row r="1006" spans="1:13" x14ac:dyDescent="0.25">
      <c r="A1006" s="1">
        <v>741</v>
      </c>
      <c r="B1006" s="1" t="s">
        <v>887</v>
      </c>
      <c r="C1006" s="1">
        <v>7.5062645754264024</v>
      </c>
      <c r="D1006" s="1">
        <v>0.70581519399577008</v>
      </c>
      <c r="G1006" s="1">
        <v>786</v>
      </c>
      <c r="H1006" s="1" t="s">
        <v>888</v>
      </c>
      <c r="I1006" s="1">
        <v>23.92247437169312</v>
      </c>
      <c r="J1006" s="1">
        <v>3.227413644451782</v>
      </c>
      <c r="M1006" s="1"/>
    </row>
    <row r="1007" spans="1:13" x14ac:dyDescent="0.25">
      <c r="A1007" s="1">
        <v>239</v>
      </c>
      <c r="B1007" s="1" t="s">
        <v>887</v>
      </c>
      <c r="C1007" s="1">
        <v>7.5226276129251985</v>
      </c>
      <c r="D1007" s="1">
        <v>0.38686224489795912</v>
      </c>
      <c r="G1007" s="1">
        <v>788</v>
      </c>
      <c r="H1007" s="1" t="s">
        <v>888</v>
      </c>
      <c r="I1007" s="1">
        <v>5.6313037367724865</v>
      </c>
      <c r="J1007" s="1">
        <v>0.30379909379414088</v>
      </c>
      <c r="M1007" s="1"/>
    </row>
    <row r="1008" spans="1:13" x14ac:dyDescent="0.25">
      <c r="A1008" s="1">
        <v>835</v>
      </c>
      <c r="B1008" s="1" t="s">
        <v>887</v>
      </c>
      <c r="C1008" s="1">
        <v>7.5286251653439162</v>
      </c>
      <c r="D1008" s="1">
        <v>0.8015151515151514</v>
      </c>
      <c r="G1008" s="1">
        <v>788</v>
      </c>
      <c r="H1008" s="1" t="s">
        <v>888</v>
      </c>
      <c r="I1008" s="1">
        <v>5.8152488425925926</v>
      </c>
      <c r="J1008" s="1">
        <v>0.30058885036596777</v>
      </c>
      <c r="M1008" s="1"/>
    </row>
    <row r="1009" spans="1:13" x14ac:dyDescent="0.25">
      <c r="A1009" s="1">
        <v>739</v>
      </c>
      <c r="B1009" s="1" t="s">
        <v>887</v>
      </c>
      <c r="C1009" s="1">
        <v>7.5291279893913741</v>
      </c>
      <c r="D1009" s="1">
        <v>0.75143648580358968</v>
      </c>
      <c r="G1009" s="1">
        <v>788</v>
      </c>
      <c r="H1009" s="1" t="s">
        <v>888</v>
      </c>
      <c r="I1009" s="1">
        <v>5.7842468584656084</v>
      </c>
      <c r="J1009" s="1">
        <v>0.30976097444646233</v>
      </c>
      <c r="M1009" s="1"/>
    </row>
    <row r="1010" spans="1:13" x14ac:dyDescent="0.25">
      <c r="A1010" s="1">
        <v>725</v>
      </c>
      <c r="B1010" s="1" t="s">
        <v>887</v>
      </c>
      <c r="C1010" s="1">
        <v>7.5428460377703592</v>
      </c>
      <c r="D1010" s="1">
        <v>1.0749967246252037</v>
      </c>
      <c r="G1010" s="1">
        <v>790</v>
      </c>
      <c r="H1010" s="1" t="s">
        <v>888</v>
      </c>
      <c r="I1010" s="1">
        <v>5.6995081018518521</v>
      </c>
      <c r="J1010" s="1">
        <v>0.30379909379414088</v>
      </c>
      <c r="M1010" s="1"/>
    </row>
    <row r="1011" spans="1:13" x14ac:dyDescent="0.25">
      <c r="A1011" s="1">
        <v>739</v>
      </c>
      <c r="B1011" s="1" t="s">
        <v>887</v>
      </c>
      <c r="C1011" s="1">
        <v>7.5474187205633543</v>
      </c>
      <c r="D1011" s="1">
        <v>0.76173052087817472</v>
      </c>
      <c r="G1011" s="1">
        <v>790</v>
      </c>
      <c r="H1011" s="1" t="s">
        <v>888</v>
      </c>
      <c r="I1011" s="1">
        <v>5.5610325727513228</v>
      </c>
      <c r="J1011" s="1">
        <v>0.31342982407866016</v>
      </c>
      <c r="M1011" s="1"/>
    </row>
    <row r="1012" spans="1:13" x14ac:dyDescent="0.25">
      <c r="A1012" s="1">
        <v>707</v>
      </c>
      <c r="B1012" s="1" t="s">
        <v>887</v>
      </c>
      <c r="C1012" s="1">
        <v>7.5510498444293335</v>
      </c>
      <c r="D1012" s="1">
        <v>0.47737952639823095</v>
      </c>
      <c r="G1012" s="1">
        <v>790</v>
      </c>
      <c r="H1012" s="1" t="s">
        <v>888</v>
      </c>
      <c r="I1012" s="1">
        <v>5.775979662698413</v>
      </c>
      <c r="J1012" s="1">
        <v>0.30540421550822744</v>
      </c>
      <c r="M1012" s="1"/>
    </row>
    <row r="1013" spans="1:13" x14ac:dyDescent="0.25">
      <c r="A1013" s="1">
        <v>739</v>
      </c>
      <c r="B1013" s="1" t="s">
        <v>887</v>
      </c>
      <c r="C1013" s="1">
        <v>7.5588504275458401</v>
      </c>
      <c r="D1013" s="1">
        <v>0.79448426884276324</v>
      </c>
      <c r="G1013" s="1">
        <v>792</v>
      </c>
      <c r="H1013" s="1" t="s">
        <v>888</v>
      </c>
      <c r="I1013" s="1">
        <v>5.9971271494708995</v>
      </c>
      <c r="J1013" s="1">
        <v>0.3487425017885642</v>
      </c>
      <c r="M1013" s="1"/>
    </row>
    <row r="1014" spans="1:13" x14ac:dyDescent="0.25">
      <c r="A1014" s="1">
        <v>759</v>
      </c>
      <c r="B1014" s="1" t="s">
        <v>887</v>
      </c>
      <c r="C1014" s="1">
        <v>7.5588504275458401</v>
      </c>
      <c r="D1014" s="1">
        <v>0.75564768197046539</v>
      </c>
      <c r="G1014" s="1">
        <v>792</v>
      </c>
      <c r="H1014" s="1" t="s">
        <v>888</v>
      </c>
      <c r="I1014" s="1">
        <v>6.0157283399470902</v>
      </c>
      <c r="J1014" s="1">
        <v>0.34759598627850241</v>
      </c>
      <c r="M1014" s="1"/>
    </row>
    <row r="1015" spans="1:13" x14ac:dyDescent="0.25">
      <c r="A1015" s="1">
        <v>785</v>
      </c>
      <c r="B1015" s="1" t="s">
        <v>887</v>
      </c>
      <c r="C1015" s="1">
        <v>7.5637607473544985</v>
      </c>
      <c r="D1015" s="1">
        <v>0.48059178544567355</v>
      </c>
      <c r="G1015" s="1">
        <v>792</v>
      </c>
      <c r="H1015" s="1" t="s">
        <v>888</v>
      </c>
      <c r="I1015" s="1">
        <v>6.1893394510582009</v>
      </c>
      <c r="J1015" s="1">
        <v>0.32489497917927834</v>
      </c>
      <c r="M1015" s="1"/>
    </row>
    <row r="1016" spans="1:13" x14ac:dyDescent="0.25">
      <c r="A1016" s="1">
        <v>761</v>
      </c>
      <c r="B1016" s="1" t="s">
        <v>887</v>
      </c>
      <c r="C1016" s="1">
        <v>7.5679957931318294</v>
      </c>
      <c r="D1016" s="1">
        <v>0.64685844765951062</v>
      </c>
      <c r="G1016" s="1">
        <v>794</v>
      </c>
      <c r="H1016" s="1" t="s">
        <v>888</v>
      </c>
      <c r="I1016" s="1">
        <v>65.940496858465607</v>
      </c>
      <c r="J1016" s="1">
        <v>7.1576688129437018</v>
      </c>
      <c r="M1016" s="1"/>
    </row>
    <row r="1017" spans="1:13" x14ac:dyDescent="0.25">
      <c r="A1017" s="1">
        <v>705</v>
      </c>
      <c r="B1017" s="1" t="s">
        <v>887</v>
      </c>
      <c r="C1017" s="1">
        <v>7.5716552306772993</v>
      </c>
      <c r="D1017" s="1">
        <v>0.52137657790472691</v>
      </c>
      <c r="G1017" s="1">
        <v>794</v>
      </c>
      <c r="H1017" s="1" t="s">
        <v>888</v>
      </c>
      <c r="I1017" s="1">
        <v>63.419002149470899</v>
      </c>
      <c r="J1017" s="1">
        <v>7.1393245647827124</v>
      </c>
      <c r="M1017" s="1"/>
    </row>
    <row r="1018" spans="1:13" x14ac:dyDescent="0.25">
      <c r="A1018" s="1">
        <v>281</v>
      </c>
      <c r="B1018" s="1" t="s">
        <v>887</v>
      </c>
      <c r="C1018" s="1">
        <v>7.5793182009956963</v>
      </c>
      <c r="D1018" s="1">
        <v>0.49249465925328578</v>
      </c>
      <c r="G1018" s="1">
        <v>794</v>
      </c>
      <c r="H1018" s="1" t="s">
        <v>888</v>
      </c>
      <c r="I1018" s="1">
        <v>63.294994212962969</v>
      </c>
      <c r="J1018" s="1">
        <v>7.3135949223121095</v>
      </c>
      <c r="M1018" s="1"/>
    </row>
    <row r="1019" spans="1:13" x14ac:dyDescent="0.25">
      <c r="A1019" s="1">
        <v>279</v>
      </c>
      <c r="B1019" s="1" t="s">
        <v>887</v>
      </c>
      <c r="C1019" s="1">
        <v>7.5835372542401478</v>
      </c>
      <c r="D1019" s="1">
        <v>0.56783102018872988</v>
      </c>
      <c r="G1019" s="1">
        <v>796</v>
      </c>
      <c r="H1019" s="1" t="s">
        <v>888</v>
      </c>
      <c r="I1019" s="1">
        <v>71.789537863756607</v>
      </c>
      <c r="J1019" s="1">
        <v>8.1413791205767438</v>
      </c>
      <c r="M1019" s="1"/>
    </row>
    <row r="1020" spans="1:13" x14ac:dyDescent="0.25">
      <c r="A1020" s="1">
        <v>707</v>
      </c>
      <c r="B1020" s="1" t="s">
        <v>887</v>
      </c>
      <c r="C1020" s="1">
        <v>7.5860790010508747</v>
      </c>
      <c r="D1020" s="1">
        <v>0.49396480235879486</v>
      </c>
      <c r="G1020" s="1">
        <v>796</v>
      </c>
      <c r="H1020" s="1" t="s">
        <v>888</v>
      </c>
      <c r="I1020" s="1">
        <v>71.334842096560848</v>
      </c>
      <c r="J1020" s="1">
        <v>8.3638031295287352</v>
      </c>
      <c r="M1020" s="1"/>
    </row>
    <row r="1021" spans="1:13" x14ac:dyDescent="0.25">
      <c r="A1021" s="1">
        <v>623</v>
      </c>
      <c r="B1021" s="1" t="s">
        <v>887</v>
      </c>
      <c r="C1021" s="1">
        <v>7.5956751423461943</v>
      </c>
      <c r="D1021" s="1">
        <v>1.151496863471771</v>
      </c>
      <c r="G1021" s="1">
        <v>796</v>
      </c>
      <c r="H1021" s="1" t="s">
        <v>888</v>
      </c>
      <c r="I1021" s="1">
        <v>72.099557705026456</v>
      </c>
      <c r="J1021" s="1">
        <v>8.0381927246711786</v>
      </c>
      <c r="M1021" s="1"/>
    </row>
    <row r="1022" spans="1:13" x14ac:dyDescent="0.25">
      <c r="A1022" s="1">
        <v>623</v>
      </c>
      <c r="B1022" s="1" t="s">
        <v>887</v>
      </c>
      <c r="C1022" s="1">
        <v>7.5956751423461943</v>
      </c>
      <c r="D1022" s="1">
        <v>1.1378967410706695</v>
      </c>
      <c r="G1022" s="1">
        <v>798</v>
      </c>
      <c r="H1022" s="1" t="s">
        <v>888</v>
      </c>
      <c r="I1022" s="1">
        <v>73.008949239418001</v>
      </c>
      <c r="J1022" s="1">
        <v>9.111331242089042</v>
      </c>
      <c r="M1022" s="1"/>
    </row>
    <row r="1023" spans="1:13" x14ac:dyDescent="0.25">
      <c r="A1023" s="1">
        <v>761</v>
      </c>
      <c r="B1023" s="1" t="s">
        <v>887</v>
      </c>
      <c r="C1023" s="1">
        <v>7.5977182312862954</v>
      </c>
      <c r="D1023" s="1">
        <v>0.68312152576316232</v>
      </c>
      <c r="G1023" s="1">
        <v>798</v>
      </c>
      <c r="H1023" s="1" t="s">
        <v>888</v>
      </c>
      <c r="I1023" s="1">
        <v>72.03755373677248</v>
      </c>
      <c r="J1023" s="1">
        <v>9.2993597857391812</v>
      </c>
      <c r="M1023" s="1"/>
    </row>
    <row r="1024" spans="1:13" x14ac:dyDescent="0.25">
      <c r="A1024" s="1">
        <v>1051</v>
      </c>
      <c r="B1024" s="1" t="s">
        <v>887</v>
      </c>
      <c r="C1024" s="1">
        <v>7.6210649526664884</v>
      </c>
      <c r="D1024" s="1">
        <v>1.3905581148844226</v>
      </c>
      <c r="G1024" s="1">
        <v>798</v>
      </c>
      <c r="H1024" s="1" t="s">
        <v>888</v>
      </c>
      <c r="I1024" s="1">
        <v>73.525648974867735</v>
      </c>
      <c r="J1024" s="1">
        <v>9.2993597857391812</v>
      </c>
      <c r="M1024" s="1"/>
    </row>
    <row r="1025" spans="1:13" x14ac:dyDescent="0.25">
      <c r="A1025" s="1">
        <v>323</v>
      </c>
      <c r="B1025" s="1" t="s">
        <v>887</v>
      </c>
      <c r="C1025" s="1">
        <v>7.6215087334402156</v>
      </c>
      <c r="D1025" s="1">
        <v>0.25569797546793427</v>
      </c>
      <c r="G1025" s="1">
        <v>800</v>
      </c>
      <c r="H1025" s="1" t="s">
        <v>888</v>
      </c>
      <c r="I1025" s="1">
        <v>10.589554398148149</v>
      </c>
      <c r="J1025" s="1">
        <v>1.1879918551538164</v>
      </c>
      <c r="M1025" s="1"/>
    </row>
    <row r="1026" spans="1:13" x14ac:dyDescent="0.25">
      <c r="A1026" s="1">
        <v>759</v>
      </c>
      <c r="B1026" s="1" t="s">
        <v>887</v>
      </c>
      <c r="C1026" s="1">
        <v>7.6251543280442622</v>
      </c>
      <c r="D1026" s="1">
        <v>0.73950476333077542</v>
      </c>
      <c r="G1026" s="1">
        <v>800</v>
      </c>
      <c r="H1026" s="1" t="s">
        <v>888</v>
      </c>
      <c r="I1026" s="1">
        <v>10.298135747354499</v>
      </c>
      <c r="J1026" s="1">
        <v>1.2157375304973126</v>
      </c>
      <c r="M1026" s="1"/>
    </row>
    <row r="1027" spans="1:13" x14ac:dyDescent="0.25">
      <c r="A1027" s="1">
        <v>1051</v>
      </c>
      <c r="B1027" s="1" t="s">
        <v>887</v>
      </c>
      <c r="C1027" s="1">
        <v>7.6251719818469317</v>
      </c>
      <c r="D1027" s="1">
        <v>1.3085123731093804</v>
      </c>
      <c r="G1027" s="1">
        <v>800</v>
      </c>
      <c r="H1027" s="1" t="s">
        <v>888</v>
      </c>
      <c r="I1027" s="1">
        <v>10.151393022486772</v>
      </c>
      <c r="J1027" s="1">
        <v>1.1886797644598537</v>
      </c>
      <c r="M1027" s="1"/>
    </row>
    <row r="1028" spans="1:13" x14ac:dyDescent="0.25">
      <c r="A1028" s="1">
        <v>751</v>
      </c>
      <c r="B1028" s="1" t="s">
        <v>887</v>
      </c>
      <c r="C1028" s="1">
        <v>7.6297270108372581</v>
      </c>
      <c r="D1028" s="1">
        <v>1.0649366448932229</v>
      </c>
      <c r="G1028" s="1">
        <v>802</v>
      </c>
      <c r="H1028" s="1" t="s">
        <v>888</v>
      </c>
      <c r="I1028" s="1">
        <v>10.62675677910053</v>
      </c>
      <c r="J1028" s="1">
        <v>1.0811366096160548</v>
      </c>
      <c r="M1028" s="1"/>
    </row>
    <row r="1029" spans="1:13" x14ac:dyDescent="0.25">
      <c r="A1029" s="1">
        <v>239</v>
      </c>
      <c r="B1029" s="1" t="s">
        <v>887</v>
      </c>
      <c r="C1029" s="1">
        <v>7.6418323470560683</v>
      </c>
      <c r="D1029" s="1">
        <v>0.3936543367346938</v>
      </c>
      <c r="G1029" s="1">
        <v>802</v>
      </c>
      <c r="H1029" s="1" t="s">
        <v>888</v>
      </c>
      <c r="I1029" s="1">
        <v>10.347738921957673</v>
      </c>
      <c r="J1029" s="1">
        <v>1.1210353493662062</v>
      </c>
      <c r="M1029" s="1"/>
    </row>
    <row r="1030" spans="1:13" x14ac:dyDescent="0.25">
      <c r="A1030" s="1">
        <v>281</v>
      </c>
      <c r="B1030" s="1" t="s">
        <v>887</v>
      </c>
      <c r="C1030" s="1">
        <v>7.6468230529069263</v>
      </c>
      <c r="D1030" s="1">
        <v>0.52485746219034279</v>
      </c>
      <c r="G1030" s="1">
        <v>802</v>
      </c>
      <c r="H1030" s="1" t="s">
        <v>888</v>
      </c>
      <c r="I1030" s="1">
        <v>10.376674107142858</v>
      </c>
      <c r="J1030" s="1">
        <v>1.0893915212885001</v>
      </c>
      <c r="M1030" s="1"/>
    </row>
    <row r="1031" spans="1:13" x14ac:dyDescent="0.25">
      <c r="A1031" s="1">
        <v>707</v>
      </c>
      <c r="B1031" s="1" t="s">
        <v>887</v>
      </c>
      <c r="C1031" s="1">
        <v>7.658197852918752</v>
      </c>
      <c r="D1031" s="1">
        <v>0.48705427070855983</v>
      </c>
      <c r="G1031" s="1">
        <v>804</v>
      </c>
      <c r="H1031" s="1" t="s">
        <v>888</v>
      </c>
      <c r="I1031" s="1">
        <v>10.221664186507937</v>
      </c>
      <c r="J1031" s="1">
        <v>1.1329591106708492</v>
      </c>
      <c r="M1031" s="1"/>
    </row>
    <row r="1032" spans="1:13" x14ac:dyDescent="0.25">
      <c r="A1032" s="1">
        <v>239</v>
      </c>
      <c r="B1032" s="1" t="s">
        <v>887</v>
      </c>
      <c r="C1032" s="1">
        <v>7.6631189067222953</v>
      </c>
      <c r="D1032" s="1">
        <v>0.37079081632653055</v>
      </c>
      <c r="G1032" s="1">
        <v>804</v>
      </c>
      <c r="H1032" s="1" t="s">
        <v>888</v>
      </c>
      <c r="I1032" s="1">
        <v>10.107990244708995</v>
      </c>
      <c r="J1032" s="1">
        <v>1.1139269532038232</v>
      </c>
      <c r="M1032" s="1"/>
    </row>
    <row r="1033" spans="1:13" x14ac:dyDescent="0.25">
      <c r="A1033" s="1">
        <v>245</v>
      </c>
      <c r="B1033" s="1" t="s">
        <v>887</v>
      </c>
      <c r="C1033" s="1">
        <v>7.6652475626889176</v>
      </c>
      <c r="D1033" s="1">
        <v>0.7097257653061223</v>
      </c>
      <c r="G1033" s="1">
        <v>804</v>
      </c>
      <c r="H1033" s="1" t="s">
        <v>888</v>
      </c>
      <c r="I1033" s="1">
        <v>9.9881159060846567</v>
      </c>
      <c r="J1033" s="1">
        <v>1.1366279603030469</v>
      </c>
      <c r="M1033" s="1"/>
    </row>
    <row r="1034" spans="1:13" x14ac:dyDescent="0.25">
      <c r="A1034" s="1">
        <v>761</v>
      </c>
      <c r="B1034" s="1" t="s">
        <v>887</v>
      </c>
      <c r="C1034" s="1">
        <v>7.6663084731812141</v>
      </c>
      <c r="D1034" s="1">
        <v>0.63960583203878041</v>
      </c>
      <c r="G1034" s="1">
        <v>806</v>
      </c>
      <c r="H1034" s="1" t="s">
        <v>888</v>
      </c>
      <c r="I1034" s="1">
        <v>18.577732308201057</v>
      </c>
      <c r="J1034" s="1">
        <v>1.4920477684222113</v>
      </c>
      <c r="M1034" s="1"/>
    </row>
    <row r="1035" spans="1:13" x14ac:dyDescent="0.25">
      <c r="A1035" s="1">
        <v>571</v>
      </c>
      <c r="B1035" s="1" t="s">
        <v>887</v>
      </c>
      <c r="C1035" s="1">
        <v>7.6870000000000003</v>
      </c>
      <c r="D1035" s="3">
        <v>0.81035734999999998</v>
      </c>
      <c r="G1035" s="1">
        <v>806</v>
      </c>
      <c r="H1035" s="1" t="s">
        <v>888</v>
      </c>
      <c r="I1035" s="1">
        <v>17.992828207671959</v>
      </c>
      <c r="J1035" s="1">
        <v>1.4643020930787152</v>
      </c>
      <c r="M1035" s="1"/>
    </row>
    <row r="1036" spans="1:13" x14ac:dyDescent="0.25">
      <c r="A1036" s="1">
        <v>725</v>
      </c>
      <c r="B1036" s="1" t="s">
        <v>887</v>
      </c>
      <c r="C1036" s="1">
        <v>7.6937445699391827</v>
      </c>
      <c r="D1036" s="1">
        <v>1.0413071552901982</v>
      </c>
      <c r="G1036" s="1">
        <v>806</v>
      </c>
      <c r="H1036" s="1" t="s">
        <v>888</v>
      </c>
      <c r="I1036" s="1">
        <v>18.569465112433864</v>
      </c>
      <c r="J1036" s="1">
        <v>1.4363271146332068</v>
      </c>
      <c r="M1036" s="1"/>
    </row>
    <row r="1037" spans="1:13" x14ac:dyDescent="0.25">
      <c r="A1037" s="1">
        <v>571</v>
      </c>
      <c r="B1037" s="1" t="s">
        <v>887</v>
      </c>
      <c r="C1037" s="1">
        <v>7.6950000000000003</v>
      </c>
      <c r="D1037" s="3">
        <v>0.83389018000000004</v>
      </c>
      <c r="G1037" s="1">
        <v>808</v>
      </c>
      <c r="H1037" s="1" t="s">
        <v>888</v>
      </c>
      <c r="I1037" s="1">
        <v>19.195705191798943</v>
      </c>
      <c r="J1037" s="1">
        <v>1.4560471814062701</v>
      </c>
      <c r="M1037" s="1"/>
    </row>
    <row r="1038" spans="1:13" x14ac:dyDescent="0.25">
      <c r="A1038" s="1">
        <v>725</v>
      </c>
      <c r="B1038" s="1" t="s">
        <v>887</v>
      </c>
      <c r="C1038" s="1">
        <v>7.6983172527321768</v>
      </c>
      <c r="D1038" s="1">
        <v>1.0427108873458233</v>
      </c>
      <c r="G1038" s="1">
        <v>808</v>
      </c>
      <c r="H1038" s="1" t="s">
        <v>888</v>
      </c>
      <c r="I1038" s="1">
        <v>19.685536541005291</v>
      </c>
      <c r="J1038" s="1">
        <v>1.3677654871315099</v>
      </c>
      <c r="M1038" s="1"/>
    </row>
    <row r="1039" spans="1:13" x14ac:dyDescent="0.25">
      <c r="A1039" s="1">
        <v>825</v>
      </c>
      <c r="B1039" s="1" t="s">
        <v>887</v>
      </c>
      <c r="C1039" s="1">
        <v>7.7063698743386251</v>
      </c>
      <c r="D1039" s="1">
        <v>1.571157338616477</v>
      </c>
      <c r="G1039" s="1">
        <v>808</v>
      </c>
      <c r="H1039" s="1" t="s">
        <v>888</v>
      </c>
      <c r="I1039" s="1">
        <v>19.404451884920633</v>
      </c>
      <c r="J1039" s="1">
        <v>1.3984921028011668</v>
      </c>
      <c r="M1039" s="1"/>
    </row>
    <row r="1040" spans="1:13" x14ac:dyDescent="0.25">
      <c r="A1040" s="1">
        <v>317</v>
      </c>
      <c r="B1040" s="1" t="s">
        <v>887</v>
      </c>
      <c r="C1040" s="1">
        <v>7.7206564846848353</v>
      </c>
      <c r="D1040" s="1">
        <v>0.42635428603766107</v>
      </c>
      <c r="G1040" s="1">
        <v>810</v>
      </c>
      <c r="H1040" s="1" t="s">
        <v>888</v>
      </c>
      <c r="I1040" s="1">
        <v>17.695209160052912</v>
      </c>
      <c r="J1040" s="1">
        <v>1.470493276833049</v>
      </c>
      <c r="M1040" s="1"/>
    </row>
    <row r="1041" spans="1:13" x14ac:dyDescent="0.25">
      <c r="A1041" s="1">
        <v>323</v>
      </c>
      <c r="B1041" s="1" t="s">
        <v>887</v>
      </c>
      <c r="C1041" s="1">
        <v>7.7248755379292886</v>
      </c>
      <c r="D1041" s="1">
        <v>0.27886479068517178</v>
      </c>
      <c r="G1041" s="1">
        <v>810</v>
      </c>
      <c r="H1041" s="1" t="s">
        <v>888</v>
      </c>
      <c r="I1041" s="1">
        <v>17.478195271164022</v>
      </c>
      <c r="J1041" s="1">
        <v>1.4608625465485299</v>
      </c>
      <c r="M1041" s="1"/>
    </row>
    <row r="1042" spans="1:13" x14ac:dyDescent="0.25">
      <c r="A1042" s="1">
        <v>759</v>
      </c>
      <c r="B1042" s="1" t="s">
        <v>887</v>
      </c>
      <c r="C1042" s="1">
        <v>7.7348987150761346</v>
      </c>
      <c r="D1042" s="1">
        <v>0.73295401373785773</v>
      </c>
      <c r="G1042" s="1">
        <v>810</v>
      </c>
      <c r="H1042" s="1" t="s">
        <v>888</v>
      </c>
      <c r="I1042" s="1">
        <v>17.135106646825399</v>
      </c>
      <c r="J1042" s="1">
        <v>1.440913176673454</v>
      </c>
      <c r="M1042" s="1"/>
    </row>
    <row r="1043" spans="1:13" x14ac:dyDescent="0.25">
      <c r="A1043" s="1">
        <v>281</v>
      </c>
      <c r="B1043" s="1" t="s">
        <v>887</v>
      </c>
      <c r="C1043" s="1">
        <v>7.7354231710404173</v>
      </c>
      <c r="D1043" s="1">
        <v>0.48223759602733324</v>
      </c>
      <c r="G1043" s="1">
        <v>812</v>
      </c>
      <c r="H1043" s="1" t="s">
        <v>888</v>
      </c>
      <c r="I1043" s="1">
        <v>10.699094742063492</v>
      </c>
      <c r="J1043" s="1">
        <v>1.2925540696714546</v>
      </c>
      <c r="M1043" s="1"/>
    </row>
    <row r="1044" spans="1:13" x14ac:dyDescent="0.25">
      <c r="A1044" s="1">
        <v>317</v>
      </c>
      <c r="B1044" s="1" t="s">
        <v>887</v>
      </c>
      <c r="C1044" s="1">
        <v>7.7417517509070954</v>
      </c>
      <c r="D1044" s="1">
        <v>0.36711090361190102</v>
      </c>
      <c r="G1044" s="1">
        <v>812</v>
      </c>
      <c r="H1044" s="1" t="s">
        <v>888</v>
      </c>
      <c r="I1044" s="1">
        <v>10.467613260582011</v>
      </c>
      <c r="J1044" s="1">
        <v>1.2680186377561316</v>
      </c>
      <c r="M1044" s="1"/>
    </row>
    <row r="1045" spans="1:13" x14ac:dyDescent="0.25">
      <c r="A1045" s="1">
        <v>745</v>
      </c>
      <c r="B1045" s="1" t="s">
        <v>887</v>
      </c>
      <c r="C1045" s="1">
        <v>7.7646211532305989</v>
      </c>
      <c r="D1045" s="1">
        <v>0.39488854367478327</v>
      </c>
      <c r="G1045" s="1">
        <v>812</v>
      </c>
      <c r="H1045" s="1" t="s">
        <v>888</v>
      </c>
      <c r="I1045" s="1">
        <v>10.653625165343916</v>
      </c>
      <c r="J1045" s="1">
        <v>1.2785665804487005</v>
      </c>
      <c r="M1045" s="1"/>
    </row>
    <row r="1046" spans="1:13" x14ac:dyDescent="0.25">
      <c r="A1046" s="1">
        <v>745</v>
      </c>
      <c r="B1046" s="1" t="s">
        <v>887</v>
      </c>
      <c r="C1046" s="1">
        <v>7.7646211532305989</v>
      </c>
      <c r="D1046" s="1">
        <v>0.41056355162926494</v>
      </c>
      <c r="G1046" s="1">
        <v>814</v>
      </c>
      <c r="H1046" s="1" t="s">
        <v>888</v>
      </c>
      <c r="I1046" s="1">
        <v>10.219597387566138</v>
      </c>
      <c r="J1046" s="1">
        <v>1.3092931961183571</v>
      </c>
      <c r="M1046" s="1"/>
    </row>
    <row r="1047" spans="1:13" x14ac:dyDescent="0.25">
      <c r="A1047" s="1">
        <v>279</v>
      </c>
      <c r="B1047" s="1" t="s">
        <v>887</v>
      </c>
      <c r="C1047" s="1">
        <v>7.7797232301071633</v>
      </c>
      <c r="D1047" s="1">
        <v>0.56111087531655413</v>
      </c>
      <c r="G1047" s="1">
        <v>814</v>
      </c>
      <c r="H1047" s="1" t="s">
        <v>888</v>
      </c>
      <c r="I1047" s="1">
        <v>10.525483630952381</v>
      </c>
      <c r="J1047" s="1">
        <v>1.3044778309760974</v>
      </c>
      <c r="M1047" s="1"/>
    </row>
    <row r="1048" spans="1:13" x14ac:dyDescent="0.25">
      <c r="A1048" s="1">
        <v>237</v>
      </c>
      <c r="B1048" s="1" t="s">
        <v>887</v>
      </c>
      <c r="C1048" s="1">
        <v>7.7844522968197882</v>
      </c>
      <c r="D1048" s="1">
        <v>0.42761479591836732</v>
      </c>
      <c r="G1048" s="1">
        <v>814</v>
      </c>
      <c r="H1048" s="1" t="s">
        <v>888</v>
      </c>
      <c r="I1048" s="1">
        <v>10.43041087962963</v>
      </c>
      <c r="J1048" s="1">
        <v>1.2785665804487005</v>
      </c>
      <c r="M1048" s="1"/>
    </row>
    <row r="1049" spans="1:13" x14ac:dyDescent="0.25">
      <c r="A1049" s="1">
        <v>745</v>
      </c>
      <c r="B1049" s="1" t="s">
        <v>887</v>
      </c>
      <c r="C1049" s="1">
        <v>7.7966299327815616</v>
      </c>
      <c r="D1049" s="1">
        <v>0.41126541765707764</v>
      </c>
      <c r="G1049" s="1">
        <v>816</v>
      </c>
      <c r="H1049" s="1" t="s">
        <v>888</v>
      </c>
      <c r="I1049" s="1">
        <v>12.18925677910053</v>
      </c>
      <c r="J1049" s="1">
        <v>1.6016546511841212</v>
      </c>
      <c r="M1049" s="1"/>
    </row>
    <row r="1050" spans="1:13" x14ac:dyDescent="0.25">
      <c r="A1050" s="1">
        <v>245</v>
      </c>
      <c r="B1050" s="1" t="s">
        <v>887</v>
      </c>
      <c r="C1050" s="1">
        <v>7.7972242326195236</v>
      </c>
      <c r="D1050" s="1">
        <v>0.71680484693877533</v>
      </c>
      <c r="G1050" s="1">
        <v>816</v>
      </c>
      <c r="H1050" s="1" t="s">
        <v>888</v>
      </c>
      <c r="I1050" s="1">
        <v>11.873036541005291</v>
      </c>
      <c r="J1050" s="1">
        <v>1.7073633812118212</v>
      </c>
      <c r="M1050" s="1"/>
    </row>
    <row r="1051" spans="1:13" x14ac:dyDescent="0.25">
      <c r="A1051" s="1">
        <v>823</v>
      </c>
      <c r="B1051" s="1" t="s">
        <v>887</v>
      </c>
      <c r="C1051" s="1">
        <v>7.7973090277777777</v>
      </c>
      <c r="D1051" s="1">
        <v>1.6596683359932494</v>
      </c>
      <c r="G1051" s="1">
        <v>816</v>
      </c>
      <c r="H1051" s="1" t="s">
        <v>888</v>
      </c>
      <c r="I1051" s="1">
        <v>11.978443287037038</v>
      </c>
      <c r="J1051" s="1">
        <v>1.6500376057087303</v>
      </c>
      <c r="M1051" s="1"/>
    </row>
    <row r="1052" spans="1:13" x14ac:dyDescent="0.25">
      <c r="A1052" s="1">
        <v>235</v>
      </c>
      <c r="B1052" s="1" t="s">
        <v>887</v>
      </c>
      <c r="C1052" s="1">
        <v>7.7993528885861467</v>
      </c>
      <c r="D1052" s="1">
        <v>0.43804209183673465</v>
      </c>
      <c r="G1052" s="1">
        <v>818</v>
      </c>
      <c r="H1052" s="1" t="s">
        <v>888</v>
      </c>
      <c r="I1052" s="1">
        <v>92.953559027777786</v>
      </c>
      <c r="J1052" s="1">
        <v>11.601562929943315</v>
      </c>
      <c r="M1052" s="1"/>
    </row>
    <row r="1053" spans="1:13" x14ac:dyDescent="0.25">
      <c r="A1053" s="1">
        <v>235</v>
      </c>
      <c r="B1053" s="1" t="s">
        <v>887</v>
      </c>
      <c r="C1053" s="1">
        <v>7.8036102005193912</v>
      </c>
      <c r="D1053" s="1">
        <v>0.434406887755102</v>
      </c>
      <c r="G1053" s="1">
        <v>818</v>
      </c>
      <c r="H1053" s="1" t="s">
        <v>888</v>
      </c>
      <c r="I1053" s="1">
        <v>92.664207175925924</v>
      </c>
      <c r="J1053" s="1">
        <v>11.562581402601214</v>
      </c>
      <c r="M1053" s="1"/>
    </row>
    <row r="1054" spans="1:13" x14ac:dyDescent="0.25">
      <c r="A1054" s="1">
        <v>245</v>
      </c>
      <c r="B1054" s="1" t="s">
        <v>887</v>
      </c>
      <c r="C1054" s="1">
        <v>7.8036102005193912</v>
      </c>
      <c r="D1054" s="1">
        <v>0.72943239795918358</v>
      </c>
      <c r="G1054" s="1">
        <v>818</v>
      </c>
      <c r="H1054" s="1" t="s">
        <v>888</v>
      </c>
      <c r="I1054" s="1">
        <v>94.793010085978835</v>
      </c>
      <c r="J1054" s="1">
        <v>11.890484838478896</v>
      </c>
      <c r="M1054" s="1"/>
    </row>
    <row r="1055" spans="1:13" x14ac:dyDescent="0.25">
      <c r="A1055" s="1">
        <v>279</v>
      </c>
      <c r="B1055" s="1" t="s">
        <v>887</v>
      </c>
      <c r="C1055" s="1">
        <v>7.805037549573874</v>
      </c>
      <c r="D1055" s="1">
        <v>0.53759036826393891</v>
      </c>
      <c r="G1055" s="1">
        <v>820</v>
      </c>
      <c r="H1055" s="1" t="s">
        <v>888</v>
      </c>
      <c r="I1055" s="1">
        <v>98.037884424603178</v>
      </c>
      <c r="J1055" s="1">
        <v>12.275714049859667</v>
      </c>
      <c r="M1055" s="1"/>
    </row>
    <row r="1056" spans="1:13" x14ac:dyDescent="0.25">
      <c r="A1056" s="1">
        <v>317</v>
      </c>
      <c r="B1056" s="1" t="s">
        <v>887</v>
      </c>
      <c r="C1056" s="1">
        <v>7.8092566028183272</v>
      </c>
      <c r="D1056" s="1">
        <v>0.39169248617064917</v>
      </c>
      <c r="G1056" s="1">
        <v>820</v>
      </c>
      <c r="H1056" s="1" t="s">
        <v>888</v>
      </c>
      <c r="I1056" s="1">
        <v>96.219101355820101</v>
      </c>
      <c r="J1056" s="1">
        <v>12.202337057215709</v>
      </c>
      <c r="M1056" s="1"/>
    </row>
    <row r="1057" spans="1:13" x14ac:dyDescent="0.25">
      <c r="A1057" s="1">
        <v>825</v>
      </c>
      <c r="B1057" s="1" t="s">
        <v>887</v>
      </c>
      <c r="C1057" s="1">
        <v>7.8117766203703702</v>
      </c>
      <c r="D1057" s="1">
        <v>1.5959220736338122</v>
      </c>
      <c r="G1057" s="1">
        <v>820</v>
      </c>
      <c r="H1057" s="1" t="s">
        <v>888</v>
      </c>
      <c r="I1057" s="1">
        <v>97.479848710317455</v>
      </c>
      <c r="J1057" s="1">
        <v>12.14501128171262</v>
      </c>
      <c r="M1057" s="1"/>
    </row>
    <row r="1058" spans="1:13" x14ac:dyDescent="0.25">
      <c r="A1058" s="1">
        <v>241</v>
      </c>
      <c r="B1058" s="1" t="s">
        <v>887</v>
      </c>
      <c r="C1058" s="1">
        <v>7.8185107922857506</v>
      </c>
      <c r="D1058" s="1">
        <v>0.72426658163265289</v>
      </c>
      <c r="G1058" s="1">
        <v>822</v>
      </c>
      <c r="H1058" s="1" t="s">
        <v>888</v>
      </c>
      <c r="I1058" s="1">
        <v>97.64519262566138</v>
      </c>
      <c r="J1058" s="1">
        <v>12.326160732302386</v>
      </c>
      <c r="M1058" s="1"/>
    </row>
    <row r="1059" spans="1:13" x14ac:dyDescent="0.25">
      <c r="A1059" s="1">
        <v>825</v>
      </c>
      <c r="B1059" s="1" t="s">
        <v>887</v>
      </c>
      <c r="C1059" s="1">
        <v>7.8221106150793664</v>
      </c>
      <c r="D1059" s="1">
        <v>1.6005081356740596</v>
      </c>
      <c r="G1059" s="1">
        <v>822</v>
      </c>
      <c r="H1059" s="1" t="s">
        <v>888</v>
      </c>
      <c r="I1059" s="1">
        <v>96.673797123015873</v>
      </c>
      <c r="J1059" s="1">
        <v>12.39724469392622</v>
      </c>
      <c r="M1059" s="1"/>
    </row>
    <row r="1060" spans="1:13" x14ac:dyDescent="0.25">
      <c r="A1060" s="1">
        <v>323</v>
      </c>
      <c r="B1060" s="1" t="s">
        <v>887</v>
      </c>
      <c r="C1060" s="1">
        <v>7.8282423424183616</v>
      </c>
      <c r="D1060" s="1">
        <v>0.28876816207574663</v>
      </c>
      <c r="G1060" s="1">
        <v>822</v>
      </c>
      <c r="H1060" s="1" t="s">
        <v>888</v>
      </c>
      <c r="I1060" s="1">
        <v>98.430576223544975</v>
      </c>
      <c r="J1060" s="1">
        <v>12.601324454717224</v>
      </c>
      <c r="M1060" s="1"/>
    </row>
    <row r="1061" spans="1:13" x14ac:dyDescent="0.25">
      <c r="A1061" s="1">
        <v>237</v>
      </c>
      <c r="B1061" s="1" t="s">
        <v>887</v>
      </c>
      <c r="C1061" s="1">
        <v>7.8291540721188628</v>
      </c>
      <c r="D1061" s="1">
        <v>0.45583545918367341</v>
      </c>
      <c r="G1061" s="1">
        <v>824</v>
      </c>
      <c r="H1061" s="1" t="s">
        <v>888</v>
      </c>
      <c r="I1061" s="1">
        <v>42.647672784391531</v>
      </c>
      <c r="J1061" s="1">
        <v>9.6203841285564913</v>
      </c>
      <c r="M1061" s="1"/>
    </row>
    <row r="1062" spans="1:13" x14ac:dyDescent="0.25">
      <c r="A1062" s="1">
        <v>235</v>
      </c>
      <c r="B1062" s="1" t="s">
        <v>887</v>
      </c>
      <c r="C1062" s="1">
        <v>7.8504406317850899</v>
      </c>
      <c r="D1062" s="1">
        <v>0.4346938775510204</v>
      </c>
      <c r="G1062" s="1">
        <v>824</v>
      </c>
      <c r="H1062" s="1" t="s">
        <v>888</v>
      </c>
      <c r="I1062" s="1">
        <v>42.192977017195766</v>
      </c>
      <c r="J1062" s="1">
        <v>9.8107057032267537</v>
      </c>
      <c r="M1062" s="1"/>
    </row>
    <row r="1063" spans="1:13" x14ac:dyDescent="0.25">
      <c r="A1063" s="1">
        <v>823</v>
      </c>
      <c r="B1063" s="1" t="s">
        <v>887</v>
      </c>
      <c r="C1063" s="1">
        <v>7.8510458002645516</v>
      </c>
      <c r="D1063" s="1">
        <v>1.6172472621209619</v>
      </c>
      <c r="G1063" s="1">
        <v>824</v>
      </c>
      <c r="H1063" s="1" t="s">
        <v>888</v>
      </c>
      <c r="I1063" s="1">
        <v>42.957692625661373</v>
      </c>
      <c r="J1063" s="1">
        <v>9.8794966338304615</v>
      </c>
      <c r="M1063" s="1"/>
    </row>
    <row r="1064" spans="1:13" x14ac:dyDescent="0.25">
      <c r="A1064" s="1">
        <v>571</v>
      </c>
      <c r="B1064" s="1" t="s">
        <v>887</v>
      </c>
      <c r="C1064" s="1">
        <v>7.859</v>
      </c>
      <c r="D1064" s="3">
        <v>0.84227920000000001</v>
      </c>
      <c r="G1064" s="1">
        <v>826</v>
      </c>
      <c r="H1064" s="1" t="s">
        <v>888</v>
      </c>
      <c r="I1064" s="1">
        <v>45.809875165343918</v>
      </c>
      <c r="J1064" s="1">
        <v>10.230330379909379</v>
      </c>
      <c r="M1064" s="1"/>
    </row>
    <row r="1065" spans="1:13" x14ac:dyDescent="0.25">
      <c r="A1065" s="1">
        <v>241</v>
      </c>
      <c r="B1065" s="1" t="s">
        <v>887</v>
      </c>
      <c r="C1065" s="1">
        <v>7.863212567584827</v>
      </c>
      <c r="D1065" s="1">
        <v>0.76157525510204072</v>
      </c>
      <c r="G1065" s="1">
        <v>826</v>
      </c>
      <c r="H1065" s="1" t="s">
        <v>888</v>
      </c>
      <c r="I1065" s="1">
        <v>45.479187334656089</v>
      </c>
      <c r="J1065" s="1">
        <v>10.161539449305671</v>
      </c>
      <c r="M1065" s="1"/>
    </row>
    <row r="1066" spans="1:13" x14ac:dyDescent="0.25">
      <c r="A1066" s="1">
        <v>1051</v>
      </c>
      <c r="B1066" s="1" t="s">
        <v>887</v>
      </c>
      <c r="C1066" s="1">
        <v>7.869540218083249</v>
      </c>
      <c r="D1066" s="1">
        <v>1.4244465734436786</v>
      </c>
      <c r="G1066" s="1">
        <v>826</v>
      </c>
      <c r="H1066" s="1" t="s">
        <v>888</v>
      </c>
      <c r="I1066" s="1">
        <v>47.153294477513228</v>
      </c>
      <c r="J1066" s="1">
        <v>10.269311907251481</v>
      </c>
      <c r="M1066" s="1"/>
    </row>
    <row r="1067" spans="1:13" x14ac:dyDescent="0.25">
      <c r="A1067" s="1">
        <v>313</v>
      </c>
      <c r="B1067" s="1" t="s">
        <v>887</v>
      </c>
      <c r="C1067" s="1">
        <v>7.8767614547295581</v>
      </c>
      <c r="D1067" s="1">
        <v>0.38055119335625259</v>
      </c>
      <c r="G1067" s="1">
        <v>828</v>
      </c>
      <c r="H1067" s="1" t="s">
        <v>888</v>
      </c>
      <c r="I1067" s="1">
        <v>49.488777281746032</v>
      </c>
      <c r="J1067" s="1">
        <v>10.526131381505328</v>
      </c>
      <c r="M1067" s="1"/>
    </row>
    <row r="1068" spans="1:13" x14ac:dyDescent="0.25">
      <c r="A1068" s="1">
        <v>1055</v>
      </c>
      <c r="B1068" s="1" t="s">
        <v>887</v>
      </c>
      <c r="C1068" s="1">
        <v>7.8900753639854608</v>
      </c>
      <c r="D1068" s="1">
        <v>1.3143727832361696</v>
      </c>
      <c r="G1068" s="1">
        <v>828</v>
      </c>
      <c r="H1068" s="1" t="s">
        <v>888</v>
      </c>
      <c r="I1068" s="1">
        <v>47.93867807539683</v>
      </c>
      <c r="J1068" s="1">
        <v>10.08586942564159</v>
      </c>
      <c r="M1068" s="1"/>
    </row>
    <row r="1069" spans="1:13" x14ac:dyDescent="0.25">
      <c r="A1069" s="1">
        <v>313</v>
      </c>
      <c r="B1069" s="1" t="s">
        <v>887</v>
      </c>
      <c r="C1069" s="1">
        <v>7.9168424605518508</v>
      </c>
      <c r="D1069" s="1">
        <v>0.37506896990789862</v>
      </c>
      <c r="G1069" s="1">
        <v>828</v>
      </c>
      <c r="H1069" s="1" t="s">
        <v>888</v>
      </c>
      <c r="I1069" s="1">
        <v>47.421978339947096</v>
      </c>
      <c r="J1069" s="1">
        <v>10.182176728486782</v>
      </c>
      <c r="M1069" s="1"/>
    </row>
    <row r="1070" spans="1:13" x14ac:dyDescent="0.25">
      <c r="A1070" s="1">
        <v>1055</v>
      </c>
      <c r="B1070" s="1" t="s">
        <v>887</v>
      </c>
      <c r="C1070" s="1">
        <v>7.9475737725116522</v>
      </c>
      <c r="D1070" s="1">
        <v>1.3477516409148356</v>
      </c>
      <c r="G1070" s="1">
        <v>830</v>
      </c>
      <c r="H1070" s="1" t="s">
        <v>888</v>
      </c>
      <c r="I1070" s="1">
        <v>52.237619874338627</v>
      </c>
      <c r="J1070" s="1">
        <v>11.175059160200318</v>
      </c>
      <c r="M1070" s="1"/>
    </row>
    <row r="1071" spans="1:13" x14ac:dyDescent="0.25">
      <c r="A1071" s="1">
        <v>237</v>
      </c>
      <c r="B1071" s="1" t="s">
        <v>887</v>
      </c>
      <c r="C1071" s="1">
        <v>7.9590020860828474</v>
      </c>
      <c r="D1071" s="1">
        <v>0.44550382653061221</v>
      </c>
      <c r="G1071" s="1">
        <v>830</v>
      </c>
      <c r="H1071" s="1" t="s">
        <v>888</v>
      </c>
      <c r="I1071" s="1">
        <v>50.89420056216931</v>
      </c>
      <c r="J1071" s="1">
        <v>11.590097774842699</v>
      </c>
      <c r="M1071" s="1"/>
    </row>
    <row r="1072" spans="1:13" x14ac:dyDescent="0.25">
      <c r="A1072" s="1">
        <v>753</v>
      </c>
      <c r="B1072" s="1" t="s">
        <v>887</v>
      </c>
      <c r="C1072" s="1">
        <v>7.9795372445013486</v>
      </c>
      <c r="D1072" s="1">
        <v>1.075464635310412</v>
      </c>
      <c r="G1072" s="1">
        <v>830</v>
      </c>
      <c r="H1072" s="1" t="s">
        <v>888</v>
      </c>
      <c r="I1072" s="1">
        <v>52.154947916666664</v>
      </c>
      <c r="J1072" s="1">
        <v>11.280538587126006</v>
      </c>
      <c r="M1072" s="1"/>
    </row>
    <row r="1073" spans="1:13" x14ac:dyDescent="0.25">
      <c r="A1073" s="1">
        <v>1053</v>
      </c>
      <c r="B1073" s="1" t="s">
        <v>887</v>
      </c>
      <c r="C1073" s="1">
        <v>7.9824835205454123</v>
      </c>
      <c r="D1073" s="1">
        <v>1.3722124831831706</v>
      </c>
      <c r="G1073" s="1">
        <v>832</v>
      </c>
      <c r="H1073" s="1" t="s">
        <v>888</v>
      </c>
      <c r="I1073" s="1">
        <v>75.117084160052912</v>
      </c>
      <c r="J1073" s="1">
        <v>14.322638146167558</v>
      </c>
      <c r="M1073" s="1"/>
    </row>
    <row r="1074" spans="1:13" x14ac:dyDescent="0.25">
      <c r="A1074" s="1">
        <v>723</v>
      </c>
      <c r="B1074" s="1" t="s">
        <v>887</v>
      </c>
      <c r="C1074" s="1">
        <v>7.9955416342768304</v>
      </c>
      <c r="D1074" s="1">
        <v>1.0373299144659267</v>
      </c>
      <c r="G1074" s="1">
        <v>832</v>
      </c>
      <c r="H1074" s="1" t="s">
        <v>888</v>
      </c>
      <c r="I1074" s="1">
        <v>75.509775958994709</v>
      </c>
      <c r="J1074" s="1">
        <v>14.27807486631016</v>
      </c>
      <c r="M1074" s="1"/>
    </row>
    <row r="1075" spans="1:13" x14ac:dyDescent="0.25">
      <c r="A1075" s="1">
        <v>823</v>
      </c>
      <c r="B1075" s="1" t="s">
        <v>887</v>
      </c>
      <c r="C1075" s="1">
        <v>8.0081225198412707</v>
      </c>
      <c r="D1075" s="1">
        <v>1.6346742978739017</v>
      </c>
      <c r="G1075" s="1">
        <v>832</v>
      </c>
      <c r="H1075" s="1" t="s">
        <v>888</v>
      </c>
      <c r="I1075" s="1">
        <v>74.476376488095241</v>
      </c>
      <c r="J1075" s="1">
        <v>14.242424242424242</v>
      </c>
      <c r="M1075" s="1"/>
    </row>
    <row r="1076" spans="1:13" x14ac:dyDescent="0.25">
      <c r="A1076" s="1">
        <v>1053</v>
      </c>
      <c r="B1076" s="1" t="s">
        <v>887</v>
      </c>
      <c r="C1076" s="1">
        <v>8.0153397539889522</v>
      </c>
      <c r="D1076" s="1">
        <v>1.3385788250642094</v>
      </c>
      <c r="G1076" s="1">
        <v>834</v>
      </c>
      <c r="H1076" s="1" t="s">
        <v>888</v>
      </c>
      <c r="I1076" s="1">
        <v>66.477864583333329</v>
      </c>
      <c r="J1076" s="1">
        <v>13.770053475935828</v>
      </c>
      <c r="M1076" s="1"/>
    </row>
    <row r="1077" spans="1:13" x14ac:dyDescent="0.25">
      <c r="A1077" s="1">
        <v>747</v>
      </c>
      <c r="B1077" s="1" t="s">
        <v>887</v>
      </c>
      <c r="C1077" s="1">
        <v>8.0298367552242897</v>
      </c>
      <c r="D1077" s="1">
        <v>0.39512249901738755</v>
      </c>
      <c r="G1077" s="1">
        <v>834</v>
      </c>
      <c r="H1077" s="1" t="s">
        <v>888</v>
      </c>
      <c r="I1077" s="1">
        <v>68.854683366402114</v>
      </c>
      <c r="J1077" s="1">
        <v>13.636363636363637</v>
      </c>
      <c r="M1077" s="1"/>
    </row>
    <row r="1078" spans="1:13" x14ac:dyDescent="0.25">
      <c r="A1078" s="1">
        <v>827</v>
      </c>
      <c r="B1078" s="1" t="s">
        <v>887</v>
      </c>
      <c r="C1078" s="1">
        <v>8.0370577050264558</v>
      </c>
      <c r="D1078" s="1">
        <v>1.6514134243208043</v>
      </c>
      <c r="G1078" s="1">
        <v>834</v>
      </c>
      <c r="H1078" s="1" t="s">
        <v>888</v>
      </c>
      <c r="I1078" s="1">
        <v>68.213975694444443</v>
      </c>
      <c r="J1078" s="1">
        <v>13.680926916221033</v>
      </c>
      <c r="M1078" s="1"/>
    </row>
    <row r="1079" spans="1:13" x14ac:dyDescent="0.25">
      <c r="A1079" s="1">
        <v>321</v>
      </c>
      <c r="B1079" s="1" t="s">
        <v>887</v>
      </c>
      <c r="C1079" s="1">
        <v>8.0413045312631848</v>
      </c>
      <c r="D1079" s="1">
        <v>0.36268975566968015</v>
      </c>
      <c r="G1079" s="1">
        <v>836</v>
      </c>
      <c r="H1079" s="1" t="s">
        <v>888</v>
      </c>
      <c r="I1079" s="1">
        <v>13.689752810846562</v>
      </c>
      <c r="J1079" s="1">
        <v>1.4162210338680927</v>
      </c>
      <c r="M1079" s="1"/>
    </row>
    <row r="1080" spans="1:13" x14ac:dyDescent="0.25">
      <c r="A1080" s="1">
        <v>839</v>
      </c>
      <c r="B1080" s="1" t="s">
        <v>887</v>
      </c>
      <c r="C1080" s="1">
        <v>8.043258101851853</v>
      </c>
      <c r="D1080" s="1">
        <v>0.82967914438502666</v>
      </c>
      <c r="G1080" s="1">
        <v>836</v>
      </c>
      <c r="H1080" s="1" t="s">
        <v>888</v>
      </c>
      <c r="I1080" s="1">
        <v>13.8096271494709</v>
      </c>
      <c r="J1080" s="1">
        <v>1.3948306595365418</v>
      </c>
      <c r="M1080" s="1"/>
    </row>
    <row r="1081" spans="1:13" x14ac:dyDescent="0.25">
      <c r="A1081" s="1">
        <v>1153</v>
      </c>
      <c r="B1081" s="1" t="s">
        <v>887</v>
      </c>
      <c r="C1081" s="1">
        <v>8.0476180740134939</v>
      </c>
      <c r="D1081" s="1">
        <v>1.0150517816394593</v>
      </c>
      <c r="G1081" s="1">
        <v>836</v>
      </c>
      <c r="H1081" s="1" t="s">
        <v>888</v>
      </c>
      <c r="I1081" s="1">
        <v>13.489273313492061</v>
      </c>
      <c r="J1081" s="1">
        <v>1.4028520499108734</v>
      </c>
      <c r="M1081" s="1"/>
    </row>
    <row r="1082" spans="1:13" x14ac:dyDescent="0.25">
      <c r="A1082" s="1">
        <v>1055</v>
      </c>
      <c r="B1082" s="1" t="s">
        <v>887</v>
      </c>
      <c r="C1082" s="1">
        <v>8.0523030166129335</v>
      </c>
      <c r="D1082" s="1">
        <v>1.3525928492804433</v>
      </c>
      <c r="G1082" s="1">
        <v>838</v>
      </c>
      <c r="H1082" s="1" t="s">
        <v>888</v>
      </c>
      <c r="I1082" s="1">
        <v>12.943638392857142</v>
      </c>
      <c r="J1082" s="1">
        <v>1.2228163992869876</v>
      </c>
      <c r="M1082" s="1"/>
    </row>
    <row r="1083" spans="1:13" x14ac:dyDescent="0.25">
      <c r="A1083" s="1">
        <v>241</v>
      </c>
      <c r="B1083" s="1" t="s">
        <v>887</v>
      </c>
      <c r="C1083" s="1">
        <v>8.054791604580867</v>
      </c>
      <c r="D1083" s="1">
        <v>0.74952168367346927</v>
      </c>
      <c r="G1083" s="1">
        <v>838</v>
      </c>
      <c r="H1083" s="1" t="s">
        <v>888</v>
      </c>
      <c r="I1083" s="1">
        <v>13.359064980158729</v>
      </c>
      <c r="J1083" s="1">
        <v>1.1925133689839573</v>
      </c>
      <c r="M1083" s="1"/>
    </row>
    <row r="1084" spans="1:13" x14ac:dyDescent="0.25">
      <c r="A1084" s="1">
        <v>313</v>
      </c>
      <c r="B1084" s="1" t="s">
        <v>887</v>
      </c>
      <c r="C1084" s="1">
        <v>8.0581807442409925</v>
      </c>
      <c r="D1084" s="1">
        <v>0.39133879433527158</v>
      </c>
      <c r="G1084" s="1">
        <v>838</v>
      </c>
      <c r="H1084" s="1" t="s">
        <v>888</v>
      </c>
      <c r="I1084" s="1">
        <v>13.183387070105821</v>
      </c>
      <c r="J1084" s="1">
        <v>1.2183600713012477</v>
      </c>
      <c r="M1084" s="1"/>
    </row>
    <row r="1085" spans="1:13" x14ac:dyDescent="0.25">
      <c r="A1085" s="1">
        <v>753</v>
      </c>
      <c r="B1085" s="1" t="s">
        <v>887</v>
      </c>
      <c r="C1085" s="1">
        <v>8.0595591933787532</v>
      </c>
      <c r="D1085" s="1">
        <v>1.0466881281700948</v>
      </c>
      <c r="G1085" s="1">
        <v>840</v>
      </c>
      <c r="H1085" s="1" t="s">
        <v>888</v>
      </c>
      <c r="I1085" s="1">
        <v>12.720424107142858</v>
      </c>
      <c r="J1085" s="1">
        <v>1.1720142602495542</v>
      </c>
      <c r="M1085" s="1"/>
    </row>
    <row r="1086" spans="1:13" x14ac:dyDescent="0.25">
      <c r="A1086" s="1">
        <v>839</v>
      </c>
      <c r="B1086" s="1" t="s">
        <v>887</v>
      </c>
      <c r="C1086" s="1">
        <v>8.0597924933862437</v>
      </c>
      <c r="D1086" s="1">
        <v>0.81702317290552584</v>
      </c>
      <c r="G1086" s="1">
        <v>840</v>
      </c>
      <c r="H1086" s="1" t="s">
        <v>888</v>
      </c>
      <c r="I1086" s="1">
        <v>12.42280505952381</v>
      </c>
      <c r="J1086" s="1">
        <v>1.1666666666666667</v>
      </c>
      <c r="M1086" s="1"/>
    </row>
    <row r="1087" spans="1:13" x14ac:dyDescent="0.25">
      <c r="A1087" s="1">
        <v>755</v>
      </c>
      <c r="B1087" s="1" t="s">
        <v>887</v>
      </c>
      <c r="C1087" s="1">
        <v>8.0664182175682466</v>
      </c>
      <c r="D1087" s="1">
        <v>1.0115948267794643</v>
      </c>
      <c r="G1087" s="1">
        <v>840</v>
      </c>
      <c r="H1087" s="1" t="s">
        <v>888</v>
      </c>
      <c r="I1087" s="1">
        <v>12.588148974867725</v>
      </c>
      <c r="J1087" s="1">
        <v>1.1809269162210339</v>
      </c>
      <c r="M1087" s="1"/>
    </row>
    <row r="1088" spans="1:13" x14ac:dyDescent="0.25">
      <c r="A1088" s="1">
        <v>755</v>
      </c>
      <c r="B1088" s="1" t="s">
        <v>887</v>
      </c>
      <c r="C1088" s="1">
        <v>8.0687045589647433</v>
      </c>
      <c r="D1088" s="1">
        <v>1.0420090213180109</v>
      </c>
      <c r="G1088" s="1">
        <v>842</v>
      </c>
      <c r="H1088" s="1" t="s">
        <v>888</v>
      </c>
      <c r="I1088" s="1">
        <v>11.811032572751323</v>
      </c>
      <c r="J1088" s="1">
        <v>1.9358288770053478</v>
      </c>
      <c r="M1088" s="1"/>
    </row>
    <row r="1089" spans="1:13" x14ac:dyDescent="0.25">
      <c r="A1089" s="1">
        <v>721</v>
      </c>
      <c r="B1089" s="1" t="s">
        <v>887</v>
      </c>
      <c r="C1089" s="1">
        <v>8.08013626594723</v>
      </c>
      <c r="D1089" s="1">
        <v>0.97884107881487581</v>
      </c>
      <c r="G1089" s="1">
        <v>842</v>
      </c>
      <c r="H1089" s="1" t="s">
        <v>888</v>
      </c>
      <c r="I1089" s="1">
        <v>12.154121197089946</v>
      </c>
      <c r="J1089" s="1">
        <v>1.9759358288770055</v>
      </c>
      <c r="M1089" s="1"/>
    </row>
    <row r="1090" spans="1:13" x14ac:dyDescent="0.25">
      <c r="A1090" s="1">
        <v>747</v>
      </c>
      <c r="B1090" s="1" t="s">
        <v>887</v>
      </c>
      <c r="C1090" s="1">
        <v>8.08013626594723</v>
      </c>
      <c r="D1090" s="1">
        <v>0.42343109547249619</v>
      </c>
      <c r="G1090" s="1">
        <v>842</v>
      </c>
      <c r="H1090" s="1" t="s">
        <v>888</v>
      </c>
      <c r="I1090" s="1">
        <v>12.034246858465609</v>
      </c>
      <c r="J1090" s="1">
        <v>2.0026737967914436</v>
      </c>
      <c r="M1090" s="1"/>
    </row>
    <row r="1091" spans="1:13" x14ac:dyDescent="0.25">
      <c r="A1091" s="1">
        <v>321</v>
      </c>
      <c r="B1091" s="1" t="s">
        <v>887</v>
      </c>
      <c r="C1091" s="1">
        <v>8.085604590329929</v>
      </c>
      <c r="D1091" s="1">
        <v>0.35066423326683926</v>
      </c>
      <c r="G1091" s="1">
        <v>844</v>
      </c>
      <c r="H1091" s="1" t="s">
        <v>888</v>
      </c>
      <c r="I1091" s="1">
        <v>12.699756117724867</v>
      </c>
      <c r="J1091" s="1">
        <v>1.9224598930481283</v>
      </c>
      <c r="M1091" s="1"/>
    </row>
    <row r="1092" spans="1:13" x14ac:dyDescent="0.25">
      <c r="A1092" s="1">
        <v>827</v>
      </c>
      <c r="B1092" s="1" t="s">
        <v>887</v>
      </c>
      <c r="C1092" s="1">
        <v>8.0887276785714288</v>
      </c>
      <c r="D1092" s="1">
        <v>1.636738025792013</v>
      </c>
      <c r="G1092" s="1">
        <v>844</v>
      </c>
      <c r="H1092" s="1" t="s">
        <v>888</v>
      </c>
      <c r="I1092" s="1">
        <v>13.036644345238095</v>
      </c>
      <c r="J1092" s="1">
        <v>1.9385026737967912</v>
      </c>
      <c r="M1092" s="1"/>
    </row>
    <row r="1093" spans="1:13" x14ac:dyDescent="0.25">
      <c r="A1093" s="1">
        <v>711</v>
      </c>
      <c r="B1093" s="1" t="s">
        <v>887</v>
      </c>
      <c r="C1093" s="1">
        <v>8.0909109641260208</v>
      </c>
      <c r="D1093" s="1">
        <v>0.46401916520777675</v>
      </c>
      <c r="G1093" s="1">
        <v>844</v>
      </c>
      <c r="H1093" s="1" t="s">
        <v>888</v>
      </c>
      <c r="I1093" s="1">
        <v>12.691488921957673</v>
      </c>
      <c r="J1093" s="1">
        <v>2.0231729055258465</v>
      </c>
      <c r="M1093" s="1"/>
    </row>
    <row r="1094" spans="1:13" x14ac:dyDescent="0.25">
      <c r="A1094" s="1">
        <v>839</v>
      </c>
      <c r="B1094" s="1" t="s">
        <v>887</v>
      </c>
      <c r="C1094" s="1">
        <v>8.1011284722222214</v>
      </c>
      <c r="D1094" s="1">
        <v>0.82370766488413549</v>
      </c>
      <c r="G1094" s="1">
        <v>846</v>
      </c>
      <c r="H1094" s="1" t="s">
        <v>888</v>
      </c>
      <c r="I1094" s="1">
        <v>12.261594742063492</v>
      </c>
      <c r="J1094" s="1">
        <v>1.8859180035650625</v>
      </c>
      <c r="M1094" s="1"/>
    </row>
    <row r="1095" spans="1:13" x14ac:dyDescent="0.25">
      <c r="A1095" s="1">
        <v>723</v>
      </c>
      <c r="B1095" s="1" t="s">
        <v>887</v>
      </c>
      <c r="C1095" s="1">
        <v>8.1167177282911869</v>
      </c>
      <c r="D1095" s="1">
        <v>1.0153381122611316</v>
      </c>
      <c r="G1095" s="1">
        <v>846</v>
      </c>
      <c r="H1095" s="1" t="s">
        <v>888</v>
      </c>
      <c r="I1095" s="1">
        <v>12.061115244708995</v>
      </c>
      <c r="J1095" s="1">
        <v>1.8761140819964348</v>
      </c>
      <c r="M1095" s="1"/>
    </row>
    <row r="1096" spans="1:13" x14ac:dyDescent="0.25">
      <c r="A1096" s="1">
        <v>827</v>
      </c>
      <c r="B1096" s="1" t="s">
        <v>887</v>
      </c>
      <c r="C1096" s="1">
        <v>8.1341972552910065</v>
      </c>
      <c r="D1096" s="1">
        <v>1.6748023407260655</v>
      </c>
      <c r="G1096" s="1">
        <v>846</v>
      </c>
      <c r="H1096" s="1" t="s">
        <v>888</v>
      </c>
      <c r="I1096" s="1">
        <v>12.335999503968255</v>
      </c>
      <c r="J1096" s="1">
        <v>1.9028520499108732</v>
      </c>
      <c r="M1096" s="1"/>
    </row>
    <row r="1097" spans="1:13" x14ac:dyDescent="0.25">
      <c r="A1097" s="1">
        <v>711</v>
      </c>
      <c r="B1097" s="1" t="s">
        <v>887</v>
      </c>
      <c r="C1097" s="1">
        <v>8.1424244297459349</v>
      </c>
      <c r="D1097" s="1">
        <v>0.44858564452225197</v>
      </c>
      <c r="G1097" s="1">
        <v>848</v>
      </c>
      <c r="H1097" s="1" t="s">
        <v>888</v>
      </c>
      <c r="I1097" s="1">
        <v>13.044911541005291</v>
      </c>
      <c r="J1097" s="1">
        <v>2.3315508021390374</v>
      </c>
      <c r="M1097" s="1"/>
    </row>
    <row r="1098" spans="1:13" x14ac:dyDescent="0.25">
      <c r="A1098" s="1">
        <v>1053</v>
      </c>
      <c r="B1098" s="1" t="s">
        <v>887</v>
      </c>
      <c r="C1098" s="1">
        <v>8.1426576585826638</v>
      </c>
      <c r="D1098" s="1">
        <v>1.4782094663459577</v>
      </c>
      <c r="G1098" s="1">
        <v>848</v>
      </c>
      <c r="H1098" s="1" t="s">
        <v>888</v>
      </c>
      <c r="I1098" s="1">
        <v>12.670820932539682</v>
      </c>
      <c r="J1098" s="1">
        <v>2.3761140819964344</v>
      </c>
      <c r="M1098" s="1"/>
    </row>
    <row r="1099" spans="1:13" x14ac:dyDescent="0.25">
      <c r="A1099" s="1">
        <v>321</v>
      </c>
      <c r="B1099" s="1" t="s">
        <v>887</v>
      </c>
      <c r="C1099" s="1">
        <v>8.1847523415745496</v>
      </c>
      <c r="D1099" s="1">
        <v>0.36286660158736894</v>
      </c>
      <c r="G1099" s="1">
        <v>848</v>
      </c>
      <c r="H1099" s="1" t="s">
        <v>888</v>
      </c>
      <c r="I1099" s="1">
        <v>12.894035218253968</v>
      </c>
      <c r="J1099" s="1">
        <v>2.3342245989304815</v>
      </c>
      <c r="M1099" s="1"/>
    </row>
    <row r="1100" spans="1:13" x14ac:dyDescent="0.25">
      <c r="A1100" s="1">
        <v>753</v>
      </c>
      <c r="B1100" s="1" t="s">
        <v>887</v>
      </c>
      <c r="C1100" s="1">
        <v>8.187594311582604</v>
      </c>
      <c r="D1100" s="1">
        <v>1.0764004566808287</v>
      </c>
      <c r="G1100" s="1">
        <v>850</v>
      </c>
      <c r="H1100" s="1" t="s">
        <v>888</v>
      </c>
      <c r="I1100" s="1">
        <v>13.943969080687831</v>
      </c>
      <c r="J1100" s="1">
        <v>2.3440285204991085</v>
      </c>
      <c r="M1100" s="1"/>
    </row>
    <row r="1101" spans="1:13" x14ac:dyDescent="0.25">
      <c r="A1101" s="1">
        <v>755</v>
      </c>
      <c r="B1101" s="1" t="s">
        <v>887</v>
      </c>
      <c r="C1101" s="1">
        <v>8.2699026018565078</v>
      </c>
      <c r="D1101" s="1">
        <v>1.0270358793913417</v>
      </c>
      <c r="G1101" s="1">
        <v>850</v>
      </c>
      <c r="H1101" s="1" t="s">
        <v>888</v>
      </c>
      <c r="I1101" s="1">
        <v>13.774491567460318</v>
      </c>
      <c r="J1101" s="1">
        <v>2.3707664884135471</v>
      </c>
      <c r="M1101" s="1"/>
    </row>
    <row r="1102" spans="1:13" x14ac:dyDescent="0.25">
      <c r="A1102" s="1">
        <v>723</v>
      </c>
      <c r="B1102" s="1" t="s">
        <v>887</v>
      </c>
      <c r="C1102" s="1">
        <v>8.2790479674424979</v>
      </c>
      <c r="D1102" s="1">
        <v>0.98422205169477239</v>
      </c>
      <c r="G1102" s="1">
        <v>850</v>
      </c>
      <c r="H1102" s="1" t="s">
        <v>888</v>
      </c>
      <c r="I1102" s="1">
        <v>13.927434689153438</v>
      </c>
      <c r="J1102" s="1">
        <v>2.368092691622103</v>
      </c>
      <c r="M1102" s="1"/>
    </row>
    <row r="1103" spans="1:13" x14ac:dyDescent="0.25">
      <c r="A1103" s="1">
        <v>711</v>
      </c>
      <c r="B1103" s="1" t="s">
        <v>887</v>
      </c>
      <c r="C1103" s="1">
        <v>8.2804805176073017</v>
      </c>
      <c r="D1103" s="1">
        <v>0.50640375932921777</v>
      </c>
      <c r="G1103" s="1">
        <v>852</v>
      </c>
      <c r="H1103" s="1" t="s">
        <v>888</v>
      </c>
      <c r="I1103" s="1">
        <v>14.111379794973544</v>
      </c>
      <c r="J1103" s="1">
        <v>2.4581105169340463</v>
      </c>
      <c r="M1103" s="1"/>
    </row>
    <row r="1104" spans="1:13" x14ac:dyDescent="0.25">
      <c r="A1104" s="1">
        <v>721</v>
      </c>
      <c r="B1104" s="1" t="s">
        <v>887</v>
      </c>
      <c r="C1104" s="1">
        <v>8.295052357217978</v>
      </c>
      <c r="D1104" s="1">
        <v>1.0300772988451965</v>
      </c>
      <c r="G1104" s="1">
        <v>852</v>
      </c>
      <c r="H1104" s="1" t="s">
        <v>888</v>
      </c>
      <c r="I1104" s="1">
        <v>13.553344080687829</v>
      </c>
      <c r="J1104" s="1">
        <v>2.4839572192513368</v>
      </c>
      <c r="M1104" s="1"/>
    </row>
    <row r="1105" spans="1:13" x14ac:dyDescent="0.25">
      <c r="A1105" s="1">
        <v>747</v>
      </c>
      <c r="B1105" s="1" t="s">
        <v>887</v>
      </c>
      <c r="C1105" s="1">
        <v>8.3133430883899564</v>
      </c>
      <c r="D1105" s="1">
        <v>0.40401280203634726</v>
      </c>
      <c r="G1105" s="1">
        <v>852</v>
      </c>
      <c r="H1105" s="1" t="s">
        <v>888</v>
      </c>
      <c r="I1105" s="1">
        <v>13.584346064814815</v>
      </c>
      <c r="J1105" s="1">
        <v>2.4545454545454541</v>
      </c>
      <c r="M1105" s="1"/>
    </row>
    <row r="1106" spans="1:13" x14ac:dyDescent="0.25">
      <c r="A1106" s="1">
        <v>721</v>
      </c>
      <c r="B1106" s="1" t="s">
        <v>887</v>
      </c>
      <c r="C1106" s="1">
        <v>8.3476382093374184</v>
      </c>
      <c r="D1106" s="1">
        <v>0.96737726702726978</v>
      </c>
      <c r="G1106" s="1">
        <v>854</v>
      </c>
      <c r="H1106" s="1" t="s">
        <v>888</v>
      </c>
      <c r="I1106" s="1">
        <v>15.231584821428571</v>
      </c>
      <c r="J1106" s="1">
        <v>1.819964349376114</v>
      </c>
      <c r="M1106" s="1"/>
    </row>
    <row r="1107" spans="1:13" x14ac:dyDescent="0.25">
      <c r="A1107" s="1">
        <v>1153</v>
      </c>
      <c r="B1107" s="1" t="s">
        <v>887</v>
      </c>
      <c r="C1107" s="1">
        <v>8.3481701083622983</v>
      </c>
      <c r="D1107" s="1">
        <v>0.97336317360014046</v>
      </c>
      <c r="G1107" s="1">
        <v>854</v>
      </c>
      <c r="H1107" s="1" t="s">
        <v>888</v>
      </c>
      <c r="I1107" s="1">
        <v>15.613942625661377</v>
      </c>
      <c r="J1107" s="1">
        <v>1.8190730837789659</v>
      </c>
      <c r="M1107" s="1"/>
    </row>
    <row r="1108" spans="1:13" x14ac:dyDescent="0.25">
      <c r="A1108" s="1">
        <v>315</v>
      </c>
      <c r="B1108" s="1" t="s">
        <v>887</v>
      </c>
      <c r="C1108" s="1">
        <v>8.3767192641971135</v>
      </c>
      <c r="D1108" s="1">
        <v>0.47817013992049001</v>
      </c>
      <c r="G1108" s="1">
        <v>854</v>
      </c>
      <c r="H1108" s="1" t="s">
        <v>888</v>
      </c>
      <c r="I1108" s="1">
        <v>15.682146990740742</v>
      </c>
      <c r="J1108" s="1">
        <v>1.7825311942959001</v>
      </c>
      <c r="M1108" s="1"/>
    </row>
    <row r="1109" spans="1:13" x14ac:dyDescent="0.25">
      <c r="A1109" s="1">
        <v>1153</v>
      </c>
      <c r="B1109" s="1" t="s">
        <v>887</v>
      </c>
      <c r="C1109" s="1">
        <v>8.3931506849315074</v>
      </c>
      <c r="D1109" s="1">
        <v>0.99420747761979977</v>
      </c>
      <c r="G1109" s="1">
        <v>856</v>
      </c>
      <c r="H1109" s="1" t="s">
        <v>888</v>
      </c>
      <c r="I1109" s="1">
        <v>15.74621775793651</v>
      </c>
      <c r="J1109" s="1">
        <v>1.8707664884135475</v>
      </c>
      <c r="M1109" s="1"/>
    </row>
    <row r="1110" spans="1:13" x14ac:dyDescent="0.25">
      <c r="A1110" s="1">
        <v>575</v>
      </c>
      <c r="B1110" s="1" t="s">
        <v>887</v>
      </c>
      <c r="C1110" s="1">
        <v>8.4649999999999999</v>
      </c>
      <c r="D1110" s="3">
        <v>0.99284572999999998</v>
      </c>
      <c r="G1110" s="1">
        <v>856</v>
      </c>
      <c r="H1110" s="1" t="s">
        <v>888</v>
      </c>
      <c r="I1110" s="1">
        <v>16.366257440476193</v>
      </c>
      <c r="J1110" s="1">
        <v>1.8288770053475938</v>
      </c>
      <c r="M1110" s="1"/>
    </row>
    <row r="1111" spans="1:13" x14ac:dyDescent="0.25">
      <c r="A1111" s="1">
        <v>315</v>
      </c>
      <c r="B1111" s="1" t="s">
        <v>887</v>
      </c>
      <c r="C1111" s="1">
        <v>8.4864146485528646</v>
      </c>
      <c r="D1111" s="1">
        <v>0.4799385990973784</v>
      </c>
      <c r="G1111" s="1">
        <v>856</v>
      </c>
      <c r="H1111" s="1" t="s">
        <v>888</v>
      </c>
      <c r="I1111" s="1">
        <v>16.128575562169313</v>
      </c>
      <c r="J1111" s="1">
        <v>1.8511586452762923</v>
      </c>
      <c r="M1111" s="1"/>
    </row>
    <row r="1112" spans="1:13" x14ac:dyDescent="0.25">
      <c r="A1112" s="1">
        <v>613</v>
      </c>
      <c r="B1112" s="1" t="s">
        <v>887</v>
      </c>
      <c r="C1112" s="1">
        <v>8.5042241361590172</v>
      </c>
      <c r="D1112" s="1">
        <v>2.2248440235962126</v>
      </c>
      <c r="G1112" s="1">
        <v>858</v>
      </c>
      <c r="H1112" s="1" t="s">
        <v>888</v>
      </c>
      <c r="I1112" s="1">
        <v>15.562272652116404</v>
      </c>
      <c r="J1112" s="1">
        <v>1.8163992869875221</v>
      </c>
      <c r="M1112" s="1"/>
    </row>
    <row r="1113" spans="1:13" x14ac:dyDescent="0.25">
      <c r="A1113" s="1">
        <v>573</v>
      </c>
      <c r="B1113" s="1" t="s">
        <v>887</v>
      </c>
      <c r="C1113" s="1">
        <v>8.5500000000000007</v>
      </c>
      <c r="D1113" s="3">
        <v>1.0252033700000001</v>
      </c>
      <c r="G1113" s="1">
        <v>858</v>
      </c>
      <c r="H1113" s="1" t="s">
        <v>888</v>
      </c>
      <c r="I1113" s="1">
        <v>16.064504794973544</v>
      </c>
      <c r="J1113" s="1">
        <v>1.8092691622103383</v>
      </c>
      <c r="M1113" s="1"/>
    </row>
    <row r="1114" spans="1:13" x14ac:dyDescent="0.25">
      <c r="A1114" s="1">
        <v>613</v>
      </c>
      <c r="B1114" s="1" t="s">
        <v>887</v>
      </c>
      <c r="C1114" s="1">
        <v>8.5885013052683519</v>
      </c>
      <c r="D1114" s="1">
        <v>2.1929687367186306</v>
      </c>
      <c r="G1114" s="1">
        <v>858</v>
      </c>
      <c r="H1114" s="1" t="s">
        <v>888</v>
      </c>
      <c r="I1114" s="1">
        <v>16.047970403439155</v>
      </c>
      <c r="J1114" s="1">
        <v>1.819964349376114</v>
      </c>
      <c r="M1114" s="1"/>
    </row>
    <row r="1115" spans="1:13" x14ac:dyDescent="0.25">
      <c r="A1115" s="1">
        <v>315</v>
      </c>
      <c r="B1115" s="1" t="s">
        <v>887</v>
      </c>
      <c r="C1115" s="1">
        <v>8.6319719854864552</v>
      </c>
      <c r="D1115" s="1">
        <v>0.50593494899763725</v>
      </c>
      <c r="G1115" s="1">
        <v>860</v>
      </c>
      <c r="H1115" s="1" t="s">
        <v>888</v>
      </c>
      <c r="I1115" s="1">
        <v>16.382791832010582</v>
      </c>
      <c r="J1115" s="1">
        <v>1.0285204991087342</v>
      </c>
      <c r="M1115" s="1"/>
    </row>
    <row r="1116" spans="1:13" x14ac:dyDescent="0.25">
      <c r="A1116" s="1">
        <v>575</v>
      </c>
      <c r="B1116" s="1" t="s">
        <v>887</v>
      </c>
      <c r="C1116" s="1">
        <v>8.6929999999999996</v>
      </c>
      <c r="D1116" s="3">
        <v>0.94785008999999998</v>
      </c>
      <c r="G1116" s="1">
        <v>860</v>
      </c>
      <c r="H1116" s="1" t="s">
        <v>888</v>
      </c>
      <c r="I1116" s="1">
        <v>16.446862599206352</v>
      </c>
      <c r="J1116" s="1">
        <v>1.0374331550802138</v>
      </c>
      <c r="M1116" s="1"/>
    </row>
    <row r="1117" spans="1:13" x14ac:dyDescent="0.25">
      <c r="A1117" s="1">
        <v>573</v>
      </c>
      <c r="B1117" s="1" t="s">
        <v>887</v>
      </c>
      <c r="C1117" s="1">
        <v>8.73</v>
      </c>
      <c r="D1117" s="3">
        <v>1.0600668200000001</v>
      </c>
      <c r="G1117" s="1">
        <v>860</v>
      </c>
      <c r="H1117" s="1" t="s">
        <v>888</v>
      </c>
      <c r="I1117" s="1">
        <v>16.07277199074074</v>
      </c>
      <c r="J1117" s="1">
        <v>1.016934046345811</v>
      </c>
      <c r="M1117" s="1"/>
    </row>
    <row r="1118" spans="1:13" x14ac:dyDescent="0.25">
      <c r="A1118" s="1">
        <v>613</v>
      </c>
      <c r="B1118" s="1" t="s">
        <v>887</v>
      </c>
      <c r="C1118" s="1">
        <v>8.8125552426565807</v>
      </c>
      <c r="D1118" s="1">
        <v>2.1326181935637418</v>
      </c>
      <c r="G1118" s="1">
        <v>862</v>
      </c>
      <c r="H1118" s="1" t="s">
        <v>888</v>
      </c>
      <c r="I1118" s="1">
        <v>18.532262731481481</v>
      </c>
      <c r="J1118" s="1">
        <v>1.230837789661319</v>
      </c>
      <c r="M1118" s="1"/>
    </row>
    <row r="1119" spans="1:13" x14ac:dyDescent="0.25">
      <c r="A1119" s="1">
        <v>749</v>
      </c>
      <c r="B1119" s="1" t="s">
        <v>887</v>
      </c>
      <c r="C1119" s="1">
        <v>8.8186245370158662</v>
      </c>
      <c r="D1119" s="1">
        <v>0.41290310505530708</v>
      </c>
      <c r="G1119" s="1">
        <v>862</v>
      </c>
      <c r="H1119" s="1" t="s">
        <v>888</v>
      </c>
      <c r="I1119" s="1">
        <v>18.900152943121693</v>
      </c>
      <c r="J1119" s="1">
        <v>1.2112299465240641</v>
      </c>
      <c r="M1119" s="1"/>
    </row>
    <row r="1120" spans="1:13" x14ac:dyDescent="0.25">
      <c r="A1120" s="1">
        <v>575</v>
      </c>
      <c r="B1120" s="1" t="s">
        <v>887</v>
      </c>
      <c r="C1120" s="1">
        <v>8.8490000000000002</v>
      </c>
      <c r="D1120" s="3">
        <v>0.94164002999999996</v>
      </c>
      <c r="G1120" s="1">
        <v>862</v>
      </c>
      <c r="H1120" s="1" t="s">
        <v>888</v>
      </c>
      <c r="I1120" s="1">
        <v>18.912553736772487</v>
      </c>
      <c r="J1120" s="1">
        <v>1.2121212121212122</v>
      </c>
      <c r="M1120" s="1"/>
    </row>
    <row r="1121" spans="1:13" x14ac:dyDescent="0.25">
      <c r="A1121" s="1">
        <v>749</v>
      </c>
      <c r="B1121" s="1" t="s">
        <v>887</v>
      </c>
      <c r="C1121" s="1">
        <v>8.8689240477388065</v>
      </c>
      <c r="D1121" s="1">
        <v>0.38436055325759416</v>
      </c>
      <c r="G1121" s="1">
        <v>864</v>
      </c>
      <c r="H1121" s="1" t="s">
        <v>888</v>
      </c>
      <c r="I1121" s="1">
        <v>15.731750165343916</v>
      </c>
      <c r="J1121" s="1">
        <v>1.0641711229946522</v>
      </c>
      <c r="M1121" s="1"/>
    </row>
    <row r="1122" spans="1:13" x14ac:dyDescent="0.25">
      <c r="A1122" s="1">
        <v>573</v>
      </c>
      <c r="B1122" s="1" t="s">
        <v>887</v>
      </c>
      <c r="C1122" s="1">
        <v>8.8800000000000008</v>
      </c>
      <c r="D1122" s="3">
        <v>1.03435503</v>
      </c>
      <c r="G1122" s="1">
        <v>864</v>
      </c>
      <c r="H1122" s="1" t="s">
        <v>888</v>
      </c>
      <c r="I1122" s="1">
        <v>16.130642361111114</v>
      </c>
      <c r="J1122" s="1">
        <v>1.0365418894830658</v>
      </c>
      <c r="M1122" s="1"/>
    </row>
    <row r="1123" spans="1:13" x14ac:dyDescent="0.25">
      <c r="A1123" s="1">
        <v>139</v>
      </c>
      <c r="B1123" s="1" t="s">
        <v>887</v>
      </c>
      <c r="C1123" s="1">
        <v>8.9901110200000005</v>
      </c>
      <c r="D1123" s="3">
        <v>9.2899270000000006E-2</v>
      </c>
      <c r="G1123" s="1">
        <v>864</v>
      </c>
      <c r="H1123" s="1" t="s">
        <v>888</v>
      </c>
      <c r="I1123" s="1">
        <v>15.85782490079365</v>
      </c>
      <c r="J1123" s="1">
        <v>1.0606060606060606</v>
      </c>
      <c r="M1123" s="1"/>
    </row>
    <row r="1124" spans="1:13" x14ac:dyDescent="0.25">
      <c r="A1124" s="1">
        <v>1157</v>
      </c>
      <c r="B1124" s="1" t="s">
        <v>887</v>
      </c>
      <c r="C1124" s="1">
        <v>9.0412799018605607</v>
      </c>
      <c r="D1124" s="1">
        <v>1.0745677549587502</v>
      </c>
      <c r="G1124" s="1">
        <v>866</v>
      </c>
      <c r="H1124" s="1" t="s">
        <v>888</v>
      </c>
      <c r="I1124" s="1">
        <v>5.906187996031746</v>
      </c>
      <c r="J1124" s="1">
        <v>1.7049910873440286</v>
      </c>
      <c r="M1124" s="1"/>
    </row>
    <row r="1125" spans="1:13" x14ac:dyDescent="0.25">
      <c r="A1125" s="1">
        <v>1157</v>
      </c>
      <c r="B1125" s="1" t="s">
        <v>887</v>
      </c>
      <c r="C1125" s="1">
        <v>9.055591903496218</v>
      </c>
      <c r="D1125" s="1">
        <v>1.0816987010707388</v>
      </c>
      <c r="G1125" s="1">
        <v>866</v>
      </c>
      <c r="H1125" s="1" t="s">
        <v>888</v>
      </c>
      <c r="I1125" s="1">
        <v>5.8607184193121693</v>
      </c>
      <c r="J1125" s="1">
        <v>1.7023172905525845</v>
      </c>
      <c r="M1125" s="1"/>
    </row>
    <row r="1126" spans="1:13" x14ac:dyDescent="0.25">
      <c r="A1126" s="1">
        <v>139</v>
      </c>
      <c r="B1126" s="1" t="s">
        <v>887</v>
      </c>
      <c r="C1126" s="1">
        <v>9.0744037829999993</v>
      </c>
      <c r="D1126" s="3">
        <v>0.16558664000000001</v>
      </c>
      <c r="G1126" s="1">
        <v>866</v>
      </c>
      <c r="H1126" s="1" t="s">
        <v>888</v>
      </c>
      <c r="I1126" s="1">
        <v>5.8483176256613749</v>
      </c>
      <c r="J1126" s="1">
        <v>1.7379679144385027</v>
      </c>
      <c r="M1126" s="1"/>
    </row>
    <row r="1127" spans="1:13" x14ac:dyDescent="0.25">
      <c r="A1127" s="1">
        <v>487</v>
      </c>
      <c r="B1127" s="1" t="s">
        <v>887</v>
      </c>
      <c r="C1127" s="1">
        <v>9.0747203950781241</v>
      </c>
      <c r="D1127" s="1">
        <v>0.60178850664581707</v>
      </c>
      <c r="G1127" s="1">
        <v>868</v>
      </c>
      <c r="H1127" s="1" t="s">
        <v>888</v>
      </c>
      <c r="I1127" s="1">
        <v>4.7487805886243386</v>
      </c>
      <c r="J1127" s="1">
        <v>1.6310160427807485</v>
      </c>
      <c r="M1127" s="1"/>
    </row>
    <row r="1128" spans="1:13" x14ac:dyDescent="0.25">
      <c r="A1128" s="1">
        <v>139</v>
      </c>
      <c r="B1128" s="1" t="s">
        <v>887</v>
      </c>
      <c r="C1128" s="1">
        <v>9.1093544410000007</v>
      </c>
      <c r="D1128" s="3">
        <v>7.1470210000000006E-2</v>
      </c>
      <c r="G1128" s="1">
        <v>868</v>
      </c>
      <c r="H1128" s="1" t="s">
        <v>888</v>
      </c>
      <c r="I1128" s="1">
        <v>4.8438533399470893</v>
      </c>
      <c r="J1128" s="1">
        <v>1.625668449197861</v>
      </c>
      <c r="M1128" s="1"/>
    </row>
    <row r="1129" spans="1:13" x14ac:dyDescent="0.25">
      <c r="A1129" s="1">
        <v>749</v>
      </c>
      <c r="B1129" s="1" t="s">
        <v>887</v>
      </c>
      <c r="C1129" s="1">
        <v>9.1135625771640196</v>
      </c>
      <c r="D1129" s="1">
        <v>0.41828407793520367</v>
      </c>
      <c r="G1129" s="1">
        <v>868</v>
      </c>
      <c r="H1129" s="1" t="s">
        <v>888</v>
      </c>
      <c r="I1129" s="1">
        <v>4.86245453042328</v>
      </c>
      <c r="J1129" s="1">
        <v>1.6016042780748663</v>
      </c>
      <c r="M1129" s="1"/>
    </row>
    <row r="1130" spans="1:13" x14ac:dyDescent="0.25">
      <c r="A1130" s="1">
        <v>489</v>
      </c>
      <c r="B1130" s="1" t="s">
        <v>887</v>
      </c>
      <c r="C1130" s="1">
        <v>9.1660199614051834</v>
      </c>
      <c r="D1130" s="1">
        <v>0.60501368256450361</v>
      </c>
      <c r="G1130" s="1">
        <v>870</v>
      </c>
      <c r="H1130" s="1" t="s">
        <v>888</v>
      </c>
      <c r="I1130" s="1">
        <v>5.1890087632275135</v>
      </c>
      <c r="J1130" s="1">
        <v>1.7896613190730839</v>
      </c>
      <c r="M1130" s="1"/>
    </row>
    <row r="1131" spans="1:13" x14ac:dyDescent="0.25">
      <c r="A1131" s="1">
        <v>487</v>
      </c>
      <c r="B1131" s="1" t="s">
        <v>887</v>
      </c>
      <c r="C1131" s="1">
        <v>9.1909198431307466</v>
      </c>
      <c r="D1131" s="1">
        <v>0.59211297888975767</v>
      </c>
      <c r="G1131" s="1">
        <v>870</v>
      </c>
      <c r="H1131" s="1" t="s">
        <v>888</v>
      </c>
      <c r="I1131" s="1">
        <v>5.1807415674603181</v>
      </c>
      <c r="J1131" s="1">
        <v>1.8244206773618539</v>
      </c>
      <c r="M1131" s="1"/>
    </row>
    <row r="1132" spans="1:13" x14ac:dyDescent="0.25">
      <c r="A1132" s="1">
        <v>487</v>
      </c>
      <c r="B1132" s="1" t="s">
        <v>887</v>
      </c>
      <c r="C1132" s="1">
        <v>9.2012947938497298</v>
      </c>
      <c r="D1132" s="1">
        <v>0.64342259577795158</v>
      </c>
      <c r="G1132" s="1">
        <v>870</v>
      </c>
      <c r="H1132" s="1" t="s">
        <v>888</v>
      </c>
      <c r="I1132" s="1">
        <v>5.3481522817460316</v>
      </c>
      <c r="J1132" s="1">
        <v>1.767379679144385</v>
      </c>
      <c r="M1132" s="1"/>
    </row>
    <row r="1133" spans="1:13" x14ac:dyDescent="0.25">
      <c r="A1133" s="1">
        <v>1157</v>
      </c>
      <c r="B1133" s="1" t="s">
        <v>887</v>
      </c>
      <c r="C1133" s="1">
        <v>9.3029850746268661</v>
      </c>
      <c r="D1133" s="1">
        <v>1.1469742847112516</v>
      </c>
      <c r="G1133" s="1">
        <v>872</v>
      </c>
      <c r="H1133" s="1" t="s">
        <v>888</v>
      </c>
      <c r="I1133" s="1">
        <v>8.7604373346560855</v>
      </c>
      <c r="J1133" s="1">
        <v>2.6158645276292334</v>
      </c>
      <c r="M1133" s="1"/>
    </row>
    <row r="1134" spans="1:13" x14ac:dyDescent="0.25">
      <c r="A1134" s="1">
        <v>615</v>
      </c>
      <c r="B1134" s="1" t="s">
        <v>887</v>
      </c>
      <c r="C1134" s="1">
        <v>9.3161627166026033</v>
      </c>
      <c r="D1134" s="1">
        <v>2.4607211464903185</v>
      </c>
      <c r="G1134" s="1">
        <v>872</v>
      </c>
      <c r="H1134" s="1" t="s">
        <v>888</v>
      </c>
      <c r="I1134" s="1">
        <v>8.4958870701058213</v>
      </c>
      <c r="J1134" s="1">
        <v>2.6541889483065955</v>
      </c>
      <c r="M1134" s="1"/>
    </row>
    <row r="1135" spans="1:13" x14ac:dyDescent="0.25">
      <c r="A1135" s="1">
        <v>489</v>
      </c>
      <c r="B1135" s="1" t="s">
        <v>887</v>
      </c>
      <c r="C1135" s="1">
        <v>9.3257942024775389</v>
      </c>
      <c r="D1135" s="1">
        <v>0.58126465989053955</v>
      </c>
      <c r="G1135" s="1">
        <v>872</v>
      </c>
      <c r="H1135" s="1" t="s">
        <v>888</v>
      </c>
      <c r="I1135" s="1">
        <v>8.5206886574074083</v>
      </c>
      <c r="J1135" s="1">
        <v>2.6497326203208558</v>
      </c>
      <c r="M1135" s="1"/>
    </row>
    <row r="1136" spans="1:13" x14ac:dyDescent="0.25">
      <c r="A1136" s="1">
        <v>971</v>
      </c>
      <c r="B1136" s="1" t="s">
        <v>887</v>
      </c>
      <c r="C1136" s="1">
        <v>9.3734828366283072</v>
      </c>
      <c r="D1136" s="1">
        <v>2.6440129449838183</v>
      </c>
      <c r="G1136" s="1">
        <v>874</v>
      </c>
      <c r="H1136" s="1" t="s">
        <v>888</v>
      </c>
      <c r="I1136" s="1">
        <v>8.1424644510582009</v>
      </c>
      <c r="J1136" s="1">
        <v>2.3912655971479495</v>
      </c>
      <c r="M1136" s="1"/>
    </row>
    <row r="1137" spans="1:13" x14ac:dyDescent="0.25">
      <c r="A1137" s="1">
        <v>615</v>
      </c>
      <c r="B1137" s="1" t="s">
        <v>887</v>
      </c>
      <c r="C1137" s="1">
        <v>9.4107175892618571</v>
      </c>
      <c r="D1137" s="1">
        <v>2.3332199989799909</v>
      </c>
      <c r="G1137" s="1">
        <v>874</v>
      </c>
      <c r="H1137" s="1" t="s">
        <v>888</v>
      </c>
      <c r="I1137" s="1">
        <v>8.1052620701058213</v>
      </c>
      <c r="J1137" s="1">
        <v>2.4090909090909092</v>
      </c>
      <c r="M1137" s="1"/>
    </row>
    <row r="1138" spans="1:13" x14ac:dyDescent="0.25">
      <c r="A1138" s="1">
        <v>615</v>
      </c>
      <c r="B1138" s="1" t="s">
        <v>887</v>
      </c>
      <c r="C1138" s="1">
        <v>9.4189397521017924</v>
      </c>
      <c r="D1138" s="1">
        <v>2.3820954388589497</v>
      </c>
      <c r="G1138" s="1">
        <v>874</v>
      </c>
      <c r="H1138" s="1" t="s">
        <v>888</v>
      </c>
      <c r="I1138" s="1">
        <v>8.094928075396826</v>
      </c>
      <c r="J1138" s="1">
        <v>2.4581105169340463</v>
      </c>
      <c r="M1138" s="1"/>
    </row>
    <row r="1139" spans="1:13" x14ac:dyDescent="0.25">
      <c r="A1139" s="1">
        <v>489</v>
      </c>
      <c r="B1139" s="1" t="s">
        <v>887</v>
      </c>
      <c r="C1139" s="1">
        <v>9.4295437096673798</v>
      </c>
      <c r="D1139" s="1">
        <v>0.5817044566067241</v>
      </c>
      <c r="G1139" s="1">
        <v>876</v>
      </c>
      <c r="H1139" s="1" t="s">
        <v>888</v>
      </c>
      <c r="I1139" s="1">
        <v>9.1241939484126995</v>
      </c>
      <c r="J1139" s="1">
        <v>2.6363636363636362</v>
      </c>
      <c r="M1139" s="1"/>
    </row>
    <row r="1140" spans="1:13" x14ac:dyDescent="0.25">
      <c r="A1140" s="1">
        <v>141</v>
      </c>
      <c r="B1140" s="1" t="s">
        <v>887</v>
      </c>
      <c r="C1140" s="1">
        <v>9.4383018090000004</v>
      </c>
      <c r="D1140" s="3">
        <v>0.23913118</v>
      </c>
      <c r="G1140" s="1">
        <v>876</v>
      </c>
      <c r="H1140" s="1" t="s">
        <v>888</v>
      </c>
      <c r="I1140" s="1">
        <v>9.1159267526455032</v>
      </c>
      <c r="J1140" s="1">
        <v>2.6443850267379676</v>
      </c>
      <c r="M1140" s="1"/>
    </row>
    <row r="1141" spans="1:13" x14ac:dyDescent="0.25">
      <c r="A1141" s="1">
        <v>805</v>
      </c>
      <c r="B1141" s="1" t="s">
        <v>887</v>
      </c>
      <c r="C1141" s="1">
        <v>9.4672825727513228</v>
      </c>
      <c r="D1141" s="1">
        <v>0.48907600022013092</v>
      </c>
      <c r="G1141" s="1">
        <v>876</v>
      </c>
      <c r="H1141" s="1" t="s">
        <v>888</v>
      </c>
      <c r="I1141" s="1">
        <v>9.3763434193121693</v>
      </c>
      <c r="J1141" s="1">
        <v>2.6737967914438503</v>
      </c>
      <c r="M1141" s="1"/>
    </row>
    <row r="1142" spans="1:13" x14ac:dyDescent="0.25">
      <c r="A1142" s="1">
        <v>971</v>
      </c>
      <c r="B1142" s="1" t="s">
        <v>887</v>
      </c>
      <c r="C1142" s="1">
        <v>9.4679059702960551</v>
      </c>
      <c r="D1142" s="1">
        <v>2.5857605177993528</v>
      </c>
      <c r="G1142" s="1">
        <v>878</v>
      </c>
      <c r="H1142" s="1" t="s">
        <v>888</v>
      </c>
      <c r="I1142" s="1">
        <v>24.253162202380953</v>
      </c>
      <c r="J1142" s="1">
        <v>7.7691622103386813</v>
      </c>
      <c r="M1142" s="1"/>
    </row>
    <row r="1143" spans="1:13" x14ac:dyDescent="0.25">
      <c r="A1143" s="1">
        <v>805</v>
      </c>
      <c r="B1143" s="1" t="s">
        <v>887</v>
      </c>
      <c r="C1143" s="1">
        <v>9.5086185515873023</v>
      </c>
      <c r="D1143" s="1">
        <v>0.51177700731935494</v>
      </c>
      <c r="G1143" s="1">
        <v>878</v>
      </c>
      <c r="H1143" s="1" t="s">
        <v>888</v>
      </c>
      <c r="I1143" s="1">
        <v>25.059213789682538</v>
      </c>
      <c r="J1143" s="1">
        <v>7.8761140819964339</v>
      </c>
      <c r="M1143" s="1"/>
    </row>
    <row r="1144" spans="1:13" x14ac:dyDescent="0.25">
      <c r="A1144" s="1">
        <v>143</v>
      </c>
      <c r="B1144" s="1" t="s">
        <v>887</v>
      </c>
      <c r="C1144" s="1">
        <v>9.5143708880000002</v>
      </c>
      <c r="D1144" s="3">
        <v>0.19850168000000001</v>
      </c>
      <c r="G1144" s="1">
        <v>878</v>
      </c>
      <c r="H1144" s="1" t="s">
        <v>888</v>
      </c>
      <c r="I1144" s="1">
        <v>24.790529927248677</v>
      </c>
      <c r="J1144" s="1">
        <v>7.666666666666667</v>
      </c>
      <c r="M1144" s="1"/>
    </row>
    <row r="1145" spans="1:13" x14ac:dyDescent="0.25">
      <c r="A1145" s="1">
        <v>143</v>
      </c>
      <c r="B1145" s="1" t="s">
        <v>887</v>
      </c>
      <c r="C1145" s="1">
        <v>9.5390419410000007</v>
      </c>
      <c r="D1145" s="3">
        <v>0.17295824000000001</v>
      </c>
      <c r="G1145" s="1">
        <v>880</v>
      </c>
      <c r="H1145" s="1" t="s">
        <v>888</v>
      </c>
      <c r="I1145" s="1">
        <v>24.873201884920636</v>
      </c>
      <c r="J1145" s="1">
        <v>8.0873440285204978</v>
      </c>
      <c r="M1145" s="1"/>
    </row>
    <row r="1146" spans="1:13" x14ac:dyDescent="0.25">
      <c r="A1146" s="1">
        <v>805</v>
      </c>
      <c r="B1146" s="1" t="s">
        <v>887</v>
      </c>
      <c r="C1146" s="1">
        <v>9.5458209325396837</v>
      </c>
      <c r="D1146" s="1">
        <v>0.49228624364830403</v>
      </c>
      <c r="G1146" s="1">
        <v>880</v>
      </c>
      <c r="H1146" s="1" t="s">
        <v>888</v>
      </c>
      <c r="I1146" s="1">
        <v>25.265893683862434</v>
      </c>
      <c r="J1146" s="1">
        <v>8.1185383244206761</v>
      </c>
      <c r="M1146" s="1"/>
    </row>
    <row r="1147" spans="1:13" x14ac:dyDescent="0.25">
      <c r="A1147" s="1">
        <v>141</v>
      </c>
      <c r="B1147" s="1" t="s">
        <v>887</v>
      </c>
      <c r="C1147" s="1">
        <v>9.5657689139999995</v>
      </c>
      <c r="D1147" s="3">
        <v>0.24975998999999999</v>
      </c>
      <c r="G1147" s="1">
        <v>880</v>
      </c>
      <c r="H1147" s="1" t="s">
        <v>888</v>
      </c>
      <c r="I1147" s="1">
        <v>24.873201884920636</v>
      </c>
      <c r="J1147" s="1">
        <v>8.0837789661319075</v>
      </c>
      <c r="M1147" s="1"/>
    </row>
    <row r="1148" spans="1:13" x14ac:dyDescent="0.25">
      <c r="A1148" s="1">
        <v>617</v>
      </c>
      <c r="B1148" s="1" t="s">
        <v>887</v>
      </c>
      <c r="C1148" s="1">
        <v>9.5669386832206218</v>
      </c>
      <c r="D1148" s="1">
        <v>2.8177243595192354</v>
      </c>
      <c r="G1148" s="1">
        <v>882</v>
      </c>
      <c r="H1148" s="1" t="s">
        <v>888</v>
      </c>
      <c r="I1148" s="1">
        <v>26.877996858465611</v>
      </c>
      <c r="J1148" s="1">
        <v>8.1319073083778974</v>
      </c>
      <c r="M1148" s="1"/>
    </row>
    <row r="1149" spans="1:13" x14ac:dyDescent="0.25">
      <c r="A1149" s="1">
        <v>193</v>
      </c>
      <c r="B1149" s="1" t="s">
        <v>887</v>
      </c>
      <c r="C1149" s="1">
        <v>9.5912980544084459</v>
      </c>
      <c r="D1149" s="1">
        <v>0.5691363342666379</v>
      </c>
      <c r="G1149" s="1">
        <v>882</v>
      </c>
      <c r="H1149" s="1" t="s">
        <v>888</v>
      </c>
      <c r="I1149" s="1">
        <v>26.48530505952381</v>
      </c>
      <c r="J1149" s="1">
        <v>8.0044563279857393</v>
      </c>
      <c r="M1149" s="1"/>
    </row>
    <row r="1150" spans="1:13" x14ac:dyDescent="0.25">
      <c r="A1150" s="1">
        <v>1079</v>
      </c>
      <c r="B1150" s="1" t="s">
        <v>887</v>
      </c>
      <c r="C1150" s="1">
        <v>9.6150276197712383</v>
      </c>
      <c r="D1150" s="1">
        <v>0.78693587182518643</v>
      </c>
      <c r="G1150" s="1">
        <v>882</v>
      </c>
      <c r="H1150" s="1" t="s">
        <v>888</v>
      </c>
      <c r="I1150" s="1">
        <v>27.477368551587304</v>
      </c>
      <c r="J1150" s="1">
        <v>7.9714795008912658</v>
      </c>
      <c r="M1150" s="1"/>
    </row>
    <row r="1151" spans="1:13" x14ac:dyDescent="0.25">
      <c r="A1151" s="1">
        <v>971</v>
      </c>
      <c r="B1151" s="1" t="s">
        <v>887</v>
      </c>
      <c r="C1151" s="1">
        <v>9.6154421166519128</v>
      </c>
      <c r="D1151" s="1">
        <v>2.4708737864077666</v>
      </c>
      <c r="G1151" s="1">
        <v>884</v>
      </c>
      <c r="H1151" s="1" t="s">
        <v>888</v>
      </c>
      <c r="I1151" s="1">
        <v>21.01655505952381</v>
      </c>
      <c r="J1151" s="1">
        <v>3.7914438502673793</v>
      </c>
      <c r="M1151" s="1"/>
    </row>
    <row r="1152" spans="1:13" x14ac:dyDescent="0.25">
      <c r="A1152" s="1">
        <v>969</v>
      </c>
      <c r="B1152" s="1" t="s">
        <v>887</v>
      </c>
      <c r="C1152" s="1">
        <v>9.6213435625061479</v>
      </c>
      <c r="D1152" s="1">
        <v>2.3980582524271843</v>
      </c>
      <c r="G1152" s="1">
        <v>884</v>
      </c>
      <c r="H1152" s="1" t="s">
        <v>888</v>
      </c>
      <c r="I1152" s="1">
        <v>21.648995535714285</v>
      </c>
      <c r="J1152" s="1">
        <v>3.8404634581105173</v>
      </c>
      <c r="M1152" s="1"/>
    </row>
    <row r="1153" spans="1:13" x14ac:dyDescent="0.25">
      <c r="A1153" s="1">
        <v>1079</v>
      </c>
      <c r="B1153" s="1" t="s">
        <v>887</v>
      </c>
      <c r="C1153" s="1">
        <v>9.6355627656734502</v>
      </c>
      <c r="D1153" s="1">
        <v>0.85216478454074773</v>
      </c>
      <c r="G1153" s="1">
        <v>884</v>
      </c>
      <c r="H1153" s="1" t="s">
        <v>888</v>
      </c>
      <c r="I1153" s="1">
        <v>21.01655505952381</v>
      </c>
      <c r="J1153" s="1">
        <v>3.7352941176470584</v>
      </c>
      <c r="M1153" s="1"/>
    </row>
    <row r="1154" spans="1:13" x14ac:dyDescent="0.25">
      <c r="A1154" s="1">
        <v>491</v>
      </c>
      <c r="B1154" s="1" t="s">
        <v>887</v>
      </c>
      <c r="C1154" s="1">
        <v>9.6494926649098431</v>
      </c>
      <c r="D1154" s="1">
        <v>0.6658522283033621</v>
      </c>
      <c r="G1154" s="1">
        <v>886</v>
      </c>
      <c r="H1154" s="1" t="s">
        <v>888</v>
      </c>
      <c r="I1154" s="1">
        <v>22.703062996031747</v>
      </c>
      <c r="J1154" s="1">
        <v>3.9928698752228167</v>
      </c>
      <c r="M1154" s="1"/>
    </row>
    <row r="1155" spans="1:13" x14ac:dyDescent="0.25">
      <c r="A1155" s="1">
        <v>141</v>
      </c>
      <c r="B1155" s="1" t="s">
        <v>887</v>
      </c>
      <c r="C1155" s="1">
        <v>9.6541735200000005</v>
      </c>
      <c r="D1155" s="3">
        <v>0.20415895000000001</v>
      </c>
      <c r="G1155" s="1">
        <v>886</v>
      </c>
      <c r="H1155" s="1" t="s">
        <v>888</v>
      </c>
      <c r="I1155" s="1">
        <v>22.868406911375661</v>
      </c>
      <c r="J1155" s="1">
        <v>3.8966131907308377</v>
      </c>
      <c r="M1155" s="1"/>
    </row>
    <row r="1156" spans="1:13" x14ac:dyDescent="0.25">
      <c r="A1156" s="1">
        <v>193</v>
      </c>
      <c r="B1156" s="1" t="s">
        <v>887</v>
      </c>
      <c r="C1156" s="1">
        <v>9.6977308527395802</v>
      </c>
      <c r="D1156" s="1">
        <v>0.58108981262115</v>
      </c>
      <c r="G1156" s="1">
        <v>886</v>
      </c>
      <c r="H1156" s="1" t="s">
        <v>888</v>
      </c>
      <c r="I1156" s="1">
        <v>22.434379133597886</v>
      </c>
      <c r="J1156" s="1">
        <v>4.0267379679144382</v>
      </c>
      <c r="M1156" s="1"/>
    </row>
    <row r="1157" spans="1:13" x14ac:dyDescent="0.25">
      <c r="A1157" s="1">
        <v>195</v>
      </c>
      <c r="B1157" s="1" t="s">
        <v>887</v>
      </c>
      <c r="C1157" s="1">
        <v>9.7147601004725619</v>
      </c>
      <c r="D1157" s="1">
        <v>0.56256730562136548</v>
      </c>
      <c r="G1157" s="1">
        <v>888</v>
      </c>
      <c r="H1157" s="1" t="s">
        <v>888</v>
      </c>
      <c r="I1157" s="1">
        <v>22.661727017195769</v>
      </c>
      <c r="J1157" s="1">
        <v>3.9331550802139037</v>
      </c>
      <c r="M1157" s="1"/>
    </row>
    <row r="1158" spans="1:13" x14ac:dyDescent="0.25">
      <c r="A1158" s="1">
        <v>395</v>
      </c>
      <c r="B1158" s="1" t="s">
        <v>887</v>
      </c>
      <c r="C1158" s="1">
        <v>9.7304172805179192</v>
      </c>
      <c r="D1158" s="1">
        <v>0.40025958466453671</v>
      </c>
      <c r="G1158" s="1">
        <v>888</v>
      </c>
      <c r="H1158" s="1" t="s">
        <v>888</v>
      </c>
      <c r="I1158" s="1">
        <v>22.95107886904762</v>
      </c>
      <c r="J1158" s="1">
        <v>3.844028520499108</v>
      </c>
      <c r="M1158" s="1"/>
    </row>
    <row r="1159" spans="1:13" x14ac:dyDescent="0.25">
      <c r="A1159" s="1">
        <v>143</v>
      </c>
      <c r="B1159" s="1" t="s">
        <v>887</v>
      </c>
      <c r="C1159" s="1">
        <v>9.7425781249999996</v>
      </c>
      <c r="D1159" s="3">
        <v>0.18941575999999999</v>
      </c>
      <c r="G1159" s="1">
        <v>888</v>
      </c>
      <c r="H1159" s="1" t="s">
        <v>888</v>
      </c>
      <c r="I1159" s="1">
        <v>23.405774636243386</v>
      </c>
      <c r="J1159" s="1">
        <v>3.8787878787878789</v>
      </c>
      <c r="M1159" s="1"/>
    </row>
    <row r="1160" spans="1:13" x14ac:dyDescent="0.25">
      <c r="A1160" s="1">
        <v>617</v>
      </c>
      <c r="B1160" s="1" t="s">
        <v>887</v>
      </c>
      <c r="C1160" s="1">
        <v>9.7581039692491114</v>
      </c>
      <c r="D1160" s="1">
        <v>2.8729748567737108</v>
      </c>
      <c r="G1160" s="1">
        <v>890</v>
      </c>
      <c r="H1160" s="1" t="s">
        <v>888</v>
      </c>
      <c r="I1160" s="1">
        <v>20.481254133597886</v>
      </c>
      <c r="J1160" s="1">
        <v>2.1780606180665609</v>
      </c>
      <c r="M1160" s="1"/>
    </row>
    <row r="1161" spans="1:13" x14ac:dyDescent="0.25">
      <c r="A1161" s="1">
        <v>195</v>
      </c>
      <c r="B1161" s="1" t="s">
        <v>887</v>
      </c>
      <c r="C1161" s="1">
        <v>9.7615905317382605</v>
      </c>
      <c r="D1161" s="1">
        <v>0.58033598966185662</v>
      </c>
      <c r="G1161" s="1">
        <v>890</v>
      </c>
      <c r="H1161" s="1" t="s">
        <v>888</v>
      </c>
      <c r="I1161" s="1">
        <v>20.966951884920636</v>
      </c>
      <c r="J1161" s="1">
        <v>2.2498712361331221</v>
      </c>
      <c r="M1161" s="1"/>
    </row>
    <row r="1162" spans="1:13" x14ac:dyDescent="0.25">
      <c r="A1162" s="1">
        <v>969</v>
      </c>
      <c r="B1162" s="1" t="s">
        <v>887</v>
      </c>
      <c r="C1162" s="1">
        <v>9.7629782630077706</v>
      </c>
      <c r="D1162" s="1">
        <v>2.412621359223301</v>
      </c>
      <c r="G1162" s="1">
        <v>890</v>
      </c>
      <c r="H1162" s="1" t="s">
        <v>888</v>
      </c>
      <c r="I1162" s="1">
        <v>20.921482308201057</v>
      </c>
      <c r="J1162" s="1">
        <v>2.2152040412044376</v>
      </c>
      <c r="M1162" s="1"/>
    </row>
    <row r="1163" spans="1:13" x14ac:dyDescent="0.25">
      <c r="A1163" s="1">
        <v>395</v>
      </c>
      <c r="B1163" s="1" t="s">
        <v>887</v>
      </c>
      <c r="C1163" s="1">
        <v>9.7781420538252455</v>
      </c>
      <c r="D1163" s="1">
        <v>0.37893007551553876</v>
      </c>
      <c r="G1163" s="1">
        <v>892</v>
      </c>
      <c r="H1163" s="1" t="s">
        <v>888</v>
      </c>
      <c r="I1163" s="1">
        <v>20.444051752645503</v>
      </c>
      <c r="J1163" s="1">
        <v>2.1669175911251979</v>
      </c>
      <c r="M1163" s="1"/>
    </row>
    <row r="1164" spans="1:13" x14ac:dyDescent="0.25">
      <c r="A1164" s="1">
        <v>1077</v>
      </c>
      <c r="B1164" s="1" t="s">
        <v>887</v>
      </c>
      <c r="C1164" s="1">
        <v>9.8183255642031337</v>
      </c>
      <c r="D1164" s="1">
        <v>0.75126381018386401</v>
      </c>
      <c r="G1164" s="1">
        <v>892</v>
      </c>
      <c r="H1164" s="1" t="s">
        <v>888</v>
      </c>
      <c r="I1164" s="1">
        <v>20.020357969576718</v>
      </c>
      <c r="J1164" s="1">
        <v>2.2003466719492866</v>
      </c>
      <c r="M1164" s="1"/>
    </row>
    <row r="1165" spans="1:13" x14ac:dyDescent="0.25">
      <c r="A1165" s="1">
        <v>197</v>
      </c>
      <c r="B1165" s="1" t="s">
        <v>887</v>
      </c>
      <c r="C1165" s="1">
        <v>9.8190642428370722</v>
      </c>
      <c r="D1165" s="1">
        <v>0.57872065474908463</v>
      </c>
      <c r="G1165" s="1">
        <v>892</v>
      </c>
      <c r="H1165" s="1" t="s">
        <v>888</v>
      </c>
      <c r="I1165" s="1">
        <v>20.58666087962963</v>
      </c>
      <c r="J1165" s="1">
        <v>2.1817749603803489</v>
      </c>
      <c r="M1165" s="1"/>
    </row>
    <row r="1166" spans="1:13" x14ac:dyDescent="0.25">
      <c r="A1166" s="1">
        <v>617</v>
      </c>
      <c r="B1166" s="1" t="s">
        <v>887</v>
      </c>
      <c r="C1166" s="1">
        <v>9.8629365454582842</v>
      </c>
      <c r="D1166" s="1">
        <v>2.7900991108919979</v>
      </c>
      <c r="G1166" s="1">
        <v>894</v>
      </c>
      <c r="H1166" s="1" t="s">
        <v>888</v>
      </c>
      <c r="I1166" s="1">
        <v>20.466786541005291</v>
      </c>
      <c r="J1166" s="1">
        <v>2.1087262282091919</v>
      </c>
      <c r="M1166" s="1"/>
    </row>
    <row r="1167" spans="1:13" x14ac:dyDescent="0.25">
      <c r="A1167" s="1">
        <v>395</v>
      </c>
      <c r="B1167" s="1" t="s">
        <v>887</v>
      </c>
      <c r="C1167" s="1">
        <v>9.8652916398647115</v>
      </c>
      <c r="D1167" s="1">
        <v>0.3644078565204763</v>
      </c>
      <c r="G1167" s="1">
        <v>894</v>
      </c>
      <c r="H1167" s="1" t="s">
        <v>888</v>
      </c>
      <c r="I1167" s="1">
        <v>20.925615906084655</v>
      </c>
      <c r="J1167" s="1">
        <v>2.0728209191759115</v>
      </c>
      <c r="M1167" s="1"/>
    </row>
    <row r="1168" spans="1:13" x14ac:dyDescent="0.25">
      <c r="A1168" s="1">
        <v>1079</v>
      </c>
      <c r="B1168" s="1" t="s">
        <v>887</v>
      </c>
      <c r="C1168" s="1">
        <v>9.8881450602706522</v>
      </c>
      <c r="D1168" s="1">
        <v>0.84655917485425403</v>
      </c>
      <c r="G1168" s="1">
        <v>894</v>
      </c>
      <c r="H1168" s="1" t="s">
        <v>888</v>
      </c>
      <c r="I1168" s="1">
        <v>20.795407572751323</v>
      </c>
      <c r="J1168" s="1">
        <v>2.1334885103011092</v>
      </c>
      <c r="M1168" s="1"/>
    </row>
    <row r="1169" spans="1:13" x14ac:dyDescent="0.25">
      <c r="A1169" s="1">
        <v>193</v>
      </c>
      <c r="B1169" s="1" t="s">
        <v>887</v>
      </c>
      <c r="C1169" s="1">
        <v>9.9020818255353564</v>
      </c>
      <c r="D1169" s="1">
        <v>0.59325866896403179</v>
      </c>
      <c r="G1169" s="1">
        <v>896</v>
      </c>
      <c r="H1169" s="1" t="s">
        <v>888</v>
      </c>
      <c r="I1169" s="1">
        <v>39.216786541005291</v>
      </c>
      <c r="J1169" s="1">
        <v>11.064005546751188</v>
      </c>
      <c r="M1169" s="1"/>
    </row>
    <row r="1170" spans="1:13" x14ac:dyDescent="0.25">
      <c r="A1170" s="1">
        <v>491</v>
      </c>
      <c r="B1170" s="1" t="s">
        <v>887</v>
      </c>
      <c r="C1170" s="1">
        <v>9.906791442740646</v>
      </c>
      <c r="D1170" s="1">
        <v>0.70367474589523071</v>
      </c>
      <c r="G1170" s="1">
        <v>896</v>
      </c>
      <c r="H1170" s="1" t="s">
        <v>888</v>
      </c>
      <c r="I1170" s="1">
        <v>38.348730985449734</v>
      </c>
      <c r="J1170" s="1">
        <v>11.307914025356576</v>
      </c>
      <c r="M1170" s="1"/>
    </row>
    <row r="1171" spans="1:13" x14ac:dyDescent="0.25">
      <c r="A1171" s="1">
        <v>1077</v>
      </c>
      <c r="B1171" s="1" t="s">
        <v>887</v>
      </c>
      <c r="C1171" s="1">
        <v>9.9353758958457394</v>
      </c>
      <c r="D1171" s="1">
        <v>0.791012678869909</v>
      </c>
      <c r="G1171" s="1">
        <v>896</v>
      </c>
      <c r="H1171" s="1" t="s">
        <v>888</v>
      </c>
      <c r="I1171" s="1">
        <v>39.795490244708994</v>
      </c>
      <c r="J1171" s="1">
        <v>11.307914025356576</v>
      </c>
      <c r="M1171" s="1"/>
    </row>
    <row r="1172" spans="1:13" x14ac:dyDescent="0.25">
      <c r="A1172" s="1">
        <v>969</v>
      </c>
      <c r="B1172" s="1" t="s">
        <v>887</v>
      </c>
      <c r="C1172" s="1">
        <v>9.9518245303432682</v>
      </c>
      <c r="D1172" s="1">
        <v>2.3349514563106797</v>
      </c>
      <c r="G1172" s="1">
        <v>898</v>
      </c>
      <c r="H1172" s="1" t="s">
        <v>888</v>
      </c>
      <c r="I1172" s="1">
        <v>56.846581514550259</v>
      </c>
      <c r="J1172" s="1">
        <v>12.429645404120444</v>
      </c>
      <c r="M1172" s="1"/>
    </row>
    <row r="1173" spans="1:13" x14ac:dyDescent="0.25">
      <c r="A1173" s="1">
        <v>491</v>
      </c>
      <c r="B1173" s="1" t="s">
        <v>887</v>
      </c>
      <c r="C1173" s="1">
        <v>9.9586661963355674</v>
      </c>
      <c r="D1173" s="1">
        <v>0.7140832681782644</v>
      </c>
      <c r="G1173" s="1">
        <v>898</v>
      </c>
      <c r="H1173" s="1" t="s">
        <v>888</v>
      </c>
      <c r="I1173" s="1">
        <v>55.999193948412703</v>
      </c>
      <c r="J1173" s="1">
        <v>12.217927892234549</v>
      </c>
      <c r="M1173" s="1"/>
    </row>
    <row r="1174" spans="1:13" x14ac:dyDescent="0.25">
      <c r="A1174" s="1">
        <v>325</v>
      </c>
      <c r="B1174" s="1" t="s">
        <v>887</v>
      </c>
      <c r="C1174" s="1">
        <v>9.9736309172221738</v>
      </c>
      <c r="D1174" s="1">
        <v>0.22174355927167777</v>
      </c>
      <c r="G1174" s="1">
        <v>898</v>
      </c>
      <c r="H1174" s="1" t="s">
        <v>888</v>
      </c>
      <c r="I1174" s="1">
        <v>58.231336805555557</v>
      </c>
      <c r="J1174" s="1">
        <v>12.67726822503962</v>
      </c>
      <c r="M1174" s="1"/>
    </row>
    <row r="1175" spans="1:13" x14ac:dyDescent="0.25">
      <c r="A1175" s="1">
        <v>325</v>
      </c>
      <c r="B1175" s="1" t="s">
        <v>887</v>
      </c>
      <c r="C1175" s="1">
        <v>9.977849970466627</v>
      </c>
      <c r="D1175" s="1">
        <v>0.24437983673584882</v>
      </c>
      <c r="G1175" s="1">
        <v>900</v>
      </c>
      <c r="H1175" s="1" t="s">
        <v>888</v>
      </c>
      <c r="I1175" s="1">
        <v>75.530443948412696</v>
      </c>
      <c r="J1175" s="1">
        <v>16.639233359746434</v>
      </c>
      <c r="M1175" s="1"/>
    </row>
    <row r="1176" spans="1:13" x14ac:dyDescent="0.25">
      <c r="A1176" s="1">
        <v>329</v>
      </c>
      <c r="B1176" s="1" t="s">
        <v>887</v>
      </c>
      <c r="C1176" s="1">
        <v>9.9820690237110785</v>
      </c>
      <c r="D1176" s="1">
        <v>0.2180154410924908</v>
      </c>
      <c r="G1176" s="1">
        <v>900</v>
      </c>
      <c r="H1176" s="1" t="s">
        <v>888</v>
      </c>
      <c r="I1176" s="1">
        <v>75.633783895502646</v>
      </c>
      <c r="J1176" s="1">
        <v>16.676376782884311</v>
      </c>
      <c r="M1176" s="1"/>
    </row>
    <row r="1177" spans="1:13" x14ac:dyDescent="0.25">
      <c r="A1177" s="1">
        <v>1075</v>
      </c>
      <c r="B1177" s="1" t="s">
        <v>887</v>
      </c>
      <c r="C1177" s="1">
        <v>9.986713760601269</v>
      </c>
      <c r="D1177" s="1">
        <v>0.80094989604142031</v>
      </c>
      <c r="G1177" s="1">
        <v>900</v>
      </c>
      <c r="H1177" s="1" t="s">
        <v>888</v>
      </c>
      <c r="I1177" s="1">
        <v>74.889736276455025</v>
      </c>
      <c r="J1177" s="1">
        <v>16.57732765451664</v>
      </c>
      <c r="M1177" s="1"/>
    </row>
    <row r="1178" spans="1:13" x14ac:dyDescent="0.25">
      <c r="A1178" s="1">
        <v>195</v>
      </c>
      <c r="B1178" s="1" t="s">
        <v>887</v>
      </c>
      <c r="C1178" s="1">
        <v>9.9914853761335092</v>
      </c>
      <c r="D1178" s="1">
        <v>0.59142795606289045</v>
      </c>
      <c r="G1178" s="1">
        <v>902</v>
      </c>
      <c r="H1178" s="1" t="s">
        <v>888</v>
      </c>
      <c r="I1178" s="1">
        <v>10.814835482804233</v>
      </c>
      <c r="J1178" s="1">
        <v>1.2779516640253565</v>
      </c>
      <c r="M1178" s="1"/>
    </row>
    <row r="1179" spans="1:13" x14ac:dyDescent="0.25">
      <c r="A1179" s="1">
        <v>197</v>
      </c>
      <c r="B1179" s="1" t="s">
        <v>887</v>
      </c>
      <c r="C1179" s="1">
        <v>10.002128655966622</v>
      </c>
      <c r="D1179" s="1">
        <v>0.64871850096920103</v>
      </c>
      <c r="G1179" s="1">
        <v>902</v>
      </c>
      <c r="H1179" s="1" t="s">
        <v>888</v>
      </c>
      <c r="I1179" s="1">
        <v>11.011181382275133</v>
      </c>
      <c r="J1179" s="1">
        <v>1.2816660063391443</v>
      </c>
      <c r="M1179" s="1"/>
    </row>
    <row r="1180" spans="1:13" x14ac:dyDescent="0.25">
      <c r="A1180" s="1">
        <v>329</v>
      </c>
      <c r="B1180" s="1" t="s">
        <v>887</v>
      </c>
      <c r="C1180" s="1">
        <v>10.036916715888955</v>
      </c>
      <c r="D1180" s="1">
        <v>0.20119445548141707</v>
      </c>
      <c r="G1180" s="1">
        <v>902</v>
      </c>
      <c r="H1180" s="1" t="s">
        <v>888</v>
      </c>
      <c r="I1180" s="1">
        <v>11.104187334656086</v>
      </c>
      <c r="J1180" s="1">
        <v>1.2655705229793976</v>
      </c>
      <c r="M1180" s="1"/>
    </row>
    <row r="1181" spans="1:13" x14ac:dyDescent="0.25">
      <c r="A1181" s="1">
        <v>1077</v>
      </c>
      <c r="B1181" s="1" t="s">
        <v>887</v>
      </c>
      <c r="C1181" s="1">
        <v>10.04010513994702</v>
      </c>
      <c r="D1181" s="1">
        <v>0.78515226874312039</v>
      </c>
      <c r="G1181" s="1">
        <v>904</v>
      </c>
      <c r="H1181" s="1" t="s">
        <v>888</v>
      </c>
      <c r="I1181" s="1">
        <v>11.215794477513228</v>
      </c>
      <c r="J1181" s="1">
        <v>1.3918581616481773</v>
      </c>
      <c r="M1181" s="1"/>
    </row>
    <row r="1182" spans="1:13" x14ac:dyDescent="0.25">
      <c r="A1182" s="1">
        <v>325</v>
      </c>
      <c r="B1182" s="1" t="s">
        <v>887</v>
      </c>
      <c r="C1182" s="1">
        <v>10.095983461311281</v>
      </c>
      <c r="D1182" s="1">
        <v>0.23253116025069676</v>
      </c>
      <c r="G1182" s="1">
        <v>904</v>
      </c>
      <c r="H1182" s="1" t="s">
        <v>888</v>
      </c>
      <c r="I1182" s="1">
        <v>11.031849371693122</v>
      </c>
      <c r="J1182" s="1">
        <v>1.3646196513470681</v>
      </c>
      <c r="M1182" s="1"/>
    </row>
    <row r="1183" spans="1:13" x14ac:dyDescent="0.25">
      <c r="A1183" s="1">
        <v>533</v>
      </c>
      <c r="B1183" s="1" t="s">
        <v>887</v>
      </c>
      <c r="C1183" s="1">
        <v>10.1</v>
      </c>
      <c r="D1183" s="3">
        <v>1.36403254</v>
      </c>
      <c r="G1183" s="1">
        <v>904</v>
      </c>
      <c r="H1183" s="1" t="s">
        <v>888</v>
      </c>
      <c r="I1183" s="1">
        <v>11.370804398148149</v>
      </c>
      <c r="J1183" s="1">
        <v>1.3955725039619651</v>
      </c>
      <c r="M1183" s="1"/>
    </row>
    <row r="1184" spans="1:13" x14ac:dyDescent="0.25">
      <c r="A1184" s="1">
        <v>1075</v>
      </c>
      <c r="B1184" s="1" t="s">
        <v>887</v>
      </c>
      <c r="C1184" s="1">
        <v>10.132513296506971</v>
      </c>
      <c r="D1184" s="1">
        <v>0.68042928778180933</v>
      </c>
      <c r="G1184" s="1">
        <v>906</v>
      </c>
      <c r="H1184" s="1" t="s">
        <v>888</v>
      </c>
      <c r="I1184" s="1">
        <v>11.755229001322752</v>
      </c>
      <c r="J1184" s="1">
        <v>1.3794770206022187</v>
      </c>
      <c r="M1184" s="1"/>
    </row>
    <row r="1185" spans="1:13" x14ac:dyDescent="0.25">
      <c r="A1185" s="1">
        <v>529</v>
      </c>
      <c r="B1185" s="1" t="s">
        <v>887</v>
      </c>
      <c r="C1185" s="1">
        <v>10.17</v>
      </c>
      <c r="D1185" s="3">
        <v>1.3204532200000001</v>
      </c>
      <c r="G1185" s="1">
        <v>906</v>
      </c>
      <c r="H1185" s="1" t="s">
        <v>888</v>
      </c>
      <c r="I1185" s="1">
        <v>12.052848048941799</v>
      </c>
      <c r="J1185" s="1">
        <v>1.4203347860538826</v>
      </c>
      <c r="M1185" s="1"/>
    </row>
    <row r="1186" spans="1:13" x14ac:dyDescent="0.25">
      <c r="A1186" s="1">
        <v>197</v>
      </c>
      <c r="B1186" s="1" t="s">
        <v>887</v>
      </c>
      <c r="C1186" s="1">
        <v>10.170292477329813</v>
      </c>
      <c r="D1186" s="1">
        <v>0.61695024768468665</v>
      </c>
      <c r="G1186" s="1">
        <v>906</v>
      </c>
      <c r="H1186" s="1" t="s">
        <v>888</v>
      </c>
      <c r="I1186" s="1">
        <v>12.042514054232804</v>
      </c>
      <c r="J1186" s="1">
        <v>1.4302396988906496</v>
      </c>
      <c r="M1186" s="1"/>
    </row>
    <row r="1187" spans="1:13" x14ac:dyDescent="0.25">
      <c r="A1187" s="1">
        <v>807</v>
      </c>
      <c r="B1187" s="1" t="s">
        <v>887</v>
      </c>
      <c r="C1187" s="1">
        <v>10.192729001322752</v>
      </c>
      <c r="D1187" s="1">
        <v>0.44321537981765818</v>
      </c>
      <c r="G1187" s="1">
        <v>908</v>
      </c>
      <c r="H1187" s="1" t="s">
        <v>888</v>
      </c>
      <c r="I1187" s="1">
        <v>5.7243096891534391</v>
      </c>
      <c r="J1187" s="1">
        <v>0.56467412836767028</v>
      </c>
      <c r="M1187" s="1"/>
    </row>
    <row r="1188" spans="1:13" x14ac:dyDescent="0.25">
      <c r="A1188" s="1">
        <v>529</v>
      </c>
      <c r="B1188" s="1" t="s">
        <v>887</v>
      </c>
      <c r="C1188" s="1">
        <v>10.220000000000001</v>
      </c>
      <c r="D1188" s="3">
        <v>1.3030215000000001</v>
      </c>
      <c r="G1188" s="1">
        <v>908</v>
      </c>
      <c r="H1188" s="1" t="s">
        <v>888</v>
      </c>
      <c r="I1188" s="1">
        <v>5.6127025462962967</v>
      </c>
      <c r="J1188" s="1">
        <v>0.57816957210776532</v>
      </c>
      <c r="M1188" s="1"/>
    </row>
    <row r="1189" spans="1:13" x14ac:dyDescent="0.25">
      <c r="A1189" s="1">
        <v>533</v>
      </c>
      <c r="B1189" s="1" t="s">
        <v>887</v>
      </c>
      <c r="C1189" s="1">
        <v>10.26</v>
      </c>
      <c r="D1189" s="3">
        <v>1.3585851200000001</v>
      </c>
      <c r="G1189" s="1">
        <v>908</v>
      </c>
      <c r="H1189" s="1" t="s">
        <v>888</v>
      </c>
      <c r="I1189" s="1">
        <v>5.5548321759259256</v>
      </c>
      <c r="J1189" s="1">
        <v>0.57606477812995238</v>
      </c>
      <c r="M1189" s="1"/>
    </row>
    <row r="1190" spans="1:13" x14ac:dyDescent="0.25">
      <c r="A1190" s="1">
        <v>1135</v>
      </c>
      <c r="B1190" s="1" t="s">
        <v>887</v>
      </c>
      <c r="C1190" s="1">
        <v>10.270067470864854</v>
      </c>
      <c r="D1190" s="1">
        <v>0.68620545901351593</v>
      </c>
      <c r="G1190" s="1">
        <v>910</v>
      </c>
      <c r="H1190" s="1" t="s">
        <v>888</v>
      </c>
      <c r="I1190" s="1">
        <v>6.373284556878307</v>
      </c>
      <c r="J1190" s="1">
        <v>0.70061905705229788</v>
      </c>
      <c r="M1190" s="1"/>
    </row>
    <row r="1191" spans="1:13" x14ac:dyDescent="0.25">
      <c r="A1191" s="1">
        <v>807</v>
      </c>
      <c r="B1191" s="1" t="s">
        <v>887</v>
      </c>
      <c r="C1191" s="1">
        <v>10.322937334656086</v>
      </c>
      <c r="D1191" s="1">
        <v>0.43129161851301528</v>
      </c>
      <c r="G1191" s="1">
        <v>910</v>
      </c>
      <c r="H1191" s="1" t="s">
        <v>888</v>
      </c>
      <c r="I1191" s="1">
        <v>6.2327422288359786</v>
      </c>
      <c r="J1191" s="1">
        <v>0.67746632329635492</v>
      </c>
      <c r="M1191" s="1"/>
    </row>
    <row r="1192" spans="1:13" x14ac:dyDescent="0.25">
      <c r="A1192" s="1">
        <v>1075</v>
      </c>
      <c r="B1192" s="1" t="s">
        <v>887</v>
      </c>
      <c r="C1192" s="1">
        <v>10.34197178470953</v>
      </c>
      <c r="D1192" s="1">
        <v>0.66794406620734637</v>
      </c>
      <c r="G1192" s="1">
        <v>910</v>
      </c>
      <c r="H1192" s="1" t="s">
        <v>888</v>
      </c>
      <c r="I1192" s="1">
        <v>6.3898189484126986</v>
      </c>
      <c r="J1192" s="1">
        <v>0.67981874009508714</v>
      </c>
      <c r="M1192" s="1"/>
    </row>
    <row r="1193" spans="1:13" x14ac:dyDescent="0.25">
      <c r="A1193" s="1">
        <v>329</v>
      </c>
      <c r="B1193" s="1" t="s">
        <v>887</v>
      </c>
      <c r="C1193" s="1">
        <v>10.355455235845076</v>
      </c>
      <c r="D1193" s="1">
        <v>0.20834820798267831</v>
      </c>
      <c r="G1193" s="1">
        <v>912</v>
      </c>
      <c r="H1193" s="1" t="s">
        <v>888</v>
      </c>
      <c r="I1193" s="1">
        <v>6.1686714616402112</v>
      </c>
      <c r="J1193" s="1">
        <v>0.60689381933438979</v>
      </c>
      <c r="M1193" s="1"/>
    </row>
    <row r="1194" spans="1:13" x14ac:dyDescent="0.25">
      <c r="A1194" s="1">
        <v>807</v>
      </c>
      <c r="B1194" s="1" t="s">
        <v>887</v>
      </c>
      <c r="C1194" s="1">
        <v>10.358072916666668</v>
      </c>
      <c r="D1194" s="1">
        <v>0.41913855410635997</v>
      </c>
      <c r="G1194" s="1">
        <v>912</v>
      </c>
      <c r="H1194" s="1" t="s">
        <v>888</v>
      </c>
      <c r="I1194" s="1">
        <v>6.2120742394179898</v>
      </c>
      <c r="J1194" s="1">
        <v>0.60206517432646589</v>
      </c>
      <c r="M1194" s="1"/>
    </row>
    <row r="1195" spans="1:13" x14ac:dyDescent="0.25">
      <c r="A1195" s="1">
        <v>533</v>
      </c>
      <c r="B1195" s="1" t="s">
        <v>887</v>
      </c>
      <c r="C1195" s="1">
        <v>10.38</v>
      </c>
      <c r="D1195" s="3">
        <v>1.3378849500000001</v>
      </c>
      <c r="G1195" s="1">
        <v>912</v>
      </c>
      <c r="H1195" s="1" t="s">
        <v>888</v>
      </c>
      <c r="I1195" s="1">
        <v>6.0219287367724865</v>
      </c>
      <c r="J1195" s="1">
        <v>0.60416996830427894</v>
      </c>
      <c r="M1195" s="1"/>
    </row>
    <row r="1196" spans="1:13" x14ac:dyDescent="0.25">
      <c r="A1196" s="1">
        <v>389</v>
      </c>
      <c r="B1196" s="1" t="s">
        <v>887</v>
      </c>
      <c r="C1196" s="1">
        <v>10.418741034511854</v>
      </c>
      <c r="D1196" s="1">
        <v>0.18282671257277339</v>
      </c>
      <c r="G1196" s="1">
        <v>914</v>
      </c>
      <c r="H1196" s="1" t="s">
        <v>888</v>
      </c>
      <c r="I1196" s="1">
        <v>7.4211516203703702</v>
      </c>
      <c r="J1196" s="1">
        <v>0.79545859746434222</v>
      </c>
      <c r="M1196" s="1"/>
    </row>
    <row r="1197" spans="1:13" x14ac:dyDescent="0.25">
      <c r="A1197" s="1">
        <v>529</v>
      </c>
      <c r="B1197" s="1" t="s">
        <v>887</v>
      </c>
      <c r="C1197" s="1">
        <v>10.45</v>
      </c>
      <c r="D1197" s="3">
        <v>1.2910371899999999</v>
      </c>
      <c r="G1197" s="1">
        <v>914</v>
      </c>
      <c r="H1197" s="1" t="s">
        <v>888</v>
      </c>
      <c r="I1197" s="1">
        <v>7.239273313492065</v>
      </c>
      <c r="J1197" s="1">
        <v>0.79855388272583194</v>
      </c>
      <c r="M1197" s="1"/>
    </row>
    <row r="1198" spans="1:13" x14ac:dyDescent="0.25">
      <c r="A1198" s="1">
        <v>809</v>
      </c>
      <c r="B1198" s="1" t="s">
        <v>887</v>
      </c>
      <c r="C1198" s="1">
        <v>10.459346064814815</v>
      </c>
      <c r="D1198" s="1">
        <v>0.57644048208684162</v>
      </c>
      <c r="G1198" s="1">
        <v>914</v>
      </c>
      <c r="H1198" s="1" t="s">
        <v>888</v>
      </c>
      <c r="I1198" s="1">
        <v>7.259941302910053</v>
      </c>
      <c r="J1198" s="1">
        <v>0.81712559429477016</v>
      </c>
      <c r="M1198" s="1"/>
    </row>
    <row r="1199" spans="1:13" x14ac:dyDescent="0.25">
      <c r="A1199" s="1">
        <v>809</v>
      </c>
      <c r="B1199" s="1" t="s">
        <v>887</v>
      </c>
      <c r="C1199" s="1">
        <v>10.477947255291005</v>
      </c>
      <c r="D1199" s="1">
        <v>0.55511529359969181</v>
      </c>
      <c r="G1199" s="1">
        <v>916</v>
      </c>
      <c r="H1199" s="1" t="s">
        <v>888</v>
      </c>
      <c r="I1199" s="1">
        <v>7.9481853505291014</v>
      </c>
      <c r="J1199" s="1">
        <v>0.82715431854199672</v>
      </c>
      <c r="M1199" s="1"/>
    </row>
    <row r="1200" spans="1:13" x14ac:dyDescent="0.25">
      <c r="A1200" s="1">
        <v>1135</v>
      </c>
      <c r="B1200" s="1" t="s">
        <v>887</v>
      </c>
      <c r="C1200" s="1">
        <v>10.539950930280106</v>
      </c>
      <c r="D1200" s="1">
        <v>0.72789406705283488</v>
      </c>
      <c r="G1200" s="1">
        <v>916</v>
      </c>
      <c r="H1200" s="1" t="s">
        <v>888</v>
      </c>
      <c r="I1200" s="1">
        <v>7.8055762235449739</v>
      </c>
      <c r="J1200" s="1">
        <v>0.83730685419968298</v>
      </c>
      <c r="M1200" s="1"/>
    </row>
    <row r="1201" spans="1:13" x14ac:dyDescent="0.25">
      <c r="A1201" s="1">
        <v>1135</v>
      </c>
      <c r="B1201" s="1" t="s">
        <v>887</v>
      </c>
      <c r="C1201" s="1">
        <v>10.546084645266816</v>
      </c>
      <c r="D1201" s="1">
        <v>0.67550903984553268</v>
      </c>
      <c r="G1201" s="1">
        <v>916</v>
      </c>
      <c r="H1201" s="1" t="s">
        <v>888</v>
      </c>
      <c r="I1201" s="1">
        <v>7.7993758267195776</v>
      </c>
      <c r="J1201" s="1">
        <v>0.83284964342313783</v>
      </c>
      <c r="M1201" s="1"/>
    </row>
    <row r="1202" spans="1:13" x14ac:dyDescent="0.25">
      <c r="A1202" s="1">
        <v>389</v>
      </c>
      <c r="B1202" s="1" t="s">
        <v>887</v>
      </c>
      <c r="C1202" s="1">
        <v>10.583284111045481</v>
      </c>
      <c r="D1202" s="1">
        <v>0.16039873175800848</v>
      </c>
      <c r="G1202" s="1">
        <v>918</v>
      </c>
      <c r="H1202" s="1" t="s">
        <v>888</v>
      </c>
      <c r="I1202" s="1">
        <v>8.1300636574074083</v>
      </c>
      <c r="J1202" s="1">
        <v>0.80387777337559418</v>
      </c>
      <c r="M1202" s="1"/>
    </row>
    <row r="1203" spans="1:13" x14ac:dyDescent="0.25">
      <c r="A1203" s="1">
        <v>967</v>
      </c>
      <c r="B1203" s="1" t="s">
        <v>887</v>
      </c>
      <c r="C1203" s="1">
        <v>10.597049277072884</v>
      </c>
      <c r="D1203" s="1">
        <v>2.4190938511326858</v>
      </c>
      <c r="G1203" s="1">
        <v>918</v>
      </c>
      <c r="H1203" s="1" t="s">
        <v>888</v>
      </c>
      <c r="I1203" s="1">
        <v>7.8779141865079367</v>
      </c>
      <c r="J1203" s="1">
        <v>0.83322107765451658</v>
      </c>
      <c r="M1203" s="1"/>
    </row>
    <row r="1204" spans="1:13" x14ac:dyDescent="0.25">
      <c r="A1204" s="1">
        <v>967</v>
      </c>
      <c r="B1204" s="1" t="s">
        <v>887</v>
      </c>
      <c r="C1204" s="1">
        <v>10.622622209107899</v>
      </c>
      <c r="D1204" s="1">
        <v>2.333333333333333</v>
      </c>
      <c r="G1204" s="1">
        <v>918</v>
      </c>
      <c r="H1204" s="1" t="s">
        <v>888</v>
      </c>
      <c r="I1204" s="1">
        <v>8.0845940806878307</v>
      </c>
      <c r="J1204" s="1">
        <v>0.76834389857369245</v>
      </c>
      <c r="M1204" s="1"/>
    </row>
    <row r="1205" spans="1:13" x14ac:dyDescent="0.25">
      <c r="A1205" s="1">
        <v>171</v>
      </c>
      <c r="B1205" s="1" t="s">
        <v>887</v>
      </c>
      <c r="C1205" s="1">
        <v>10.634847860000001</v>
      </c>
      <c r="D1205" s="3">
        <v>0.78771515000000003</v>
      </c>
      <c r="G1205" s="1">
        <v>920</v>
      </c>
      <c r="H1205" s="1" t="s">
        <v>888</v>
      </c>
      <c r="I1205" s="1">
        <v>12.05078125</v>
      </c>
      <c r="J1205" s="1">
        <v>3.4694136291600635</v>
      </c>
      <c r="M1205" s="1"/>
    </row>
    <row r="1206" spans="1:13" x14ac:dyDescent="0.25">
      <c r="A1206" s="1">
        <v>327</v>
      </c>
      <c r="B1206" s="1" t="s">
        <v>887</v>
      </c>
      <c r="C1206" s="1">
        <v>10.661336596067843</v>
      </c>
      <c r="D1206" s="1">
        <v>0.21105503325342584</v>
      </c>
      <c r="G1206" s="1">
        <v>920</v>
      </c>
      <c r="H1206" s="1" t="s">
        <v>888</v>
      </c>
      <c r="I1206" s="1">
        <v>11.854435350529101</v>
      </c>
      <c r="J1206" s="1">
        <v>3.5523672741679873</v>
      </c>
      <c r="M1206" s="1"/>
    </row>
    <row r="1207" spans="1:13" x14ac:dyDescent="0.25">
      <c r="A1207" s="1">
        <v>173</v>
      </c>
      <c r="B1207" s="1" t="s">
        <v>887</v>
      </c>
      <c r="C1207" s="1">
        <v>10.72530839</v>
      </c>
      <c r="D1207" s="3">
        <v>0.68296990000000002</v>
      </c>
      <c r="G1207" s="1">
        <v>920</v>
      </c>
      <c r="H1207" s="1" t="s">
        <v>888</v>
      </c>
      <c r="I1207" s="1">
        <v>12.071449239417989</v>
      </c>
      <c r="J1207" s="1">
        <v>3.562272187004754</v>
      </c>
      <c r="M1207" s="1"/>
    </row>
    <row r="1208" spans="1:13" x14ac:dyDescent="0.25">
      <c r="A1208" s="1">
        <v>389</v>
      </c>
      <c r="B1208" s="1" t="s">
        <v>887</v>
      </c>
      <c r="C1208" s="1">
        <v>10.792127246645853</v>
      </c>
      <c r="D1208" s="1">
        <v>0.15034480932380348</v>
      </c>
      <c r="G1208" s="1">
        <v>922</v>
      </c>
      <c r="H1208" s="1" t="s">
        <v>888</v>
      </c>
      <c r="I1208" s="1">
        <v>18.426855985449738</v>
      </c>
      <c r="J1208" s="1">
        <v>4.4747622820919171</v>
      </c>
      <c r="M1208" s="1"/>
    </row>
    <row r="1209" spans="1:13" x14ac:dyDescent="0.25">
      <c r="A1209" s="1">
        <v>809</v>
      </c>
      <c r="B1209" s="1" t="s">
        <v>887</v>
      </c>
      <c r="C1209" s="1">
        <v>10.814835482804233</v>
      </c>
      <c r="D1209" s="1">
        <v>0.58033863482105186</v>
      </c>
      <c r="G1209" s="1">
        <v>922</v>
      </c>
      <c r="H1209" s="1" t="s">
        <v>888</v>
      </c>
      <c r="I1209" s="1">
        <v>18.544663525132275</v>
      </c>
      <c r="J1209" s="1">
        <v>4.5725732963549914</v>
      </c>
      <c r="M1209" s="1"/>
    </row>
    <row r="1210" spans="1:13" x14ac:dyDescent="0.25">
      <c r="A1210" s="1">
        <v>715</v>
      </c>
      <c r="B1210" s="1" t="s">
        <v>887</v>
      </c>
      <c r="C1210" s="1">
        <v>10.814943026107024</v>
      </c>
      <c r="D1210" s="1">
        <v>1.0267667925919102</v>
      </c>
      <c r="G1210" s="1">
        <v>922</v>
      </c>
      <c r="H1210" s="1" t="s">
        <v>888</v>
      </c>
      <c r="I1210" s="1">
        <v>18.809213789682541</v>
      </c>
      <c r="J1210" s="1">
        <v>4.6258122028526145</v>
      </c>
      <c r="M1210" s="1"/>
    </row>
    <row r="1211" spans="1:13" x14ac:dyDescent="0.25">
      <c r="A1211" s="1">
        <v>171</v>
      </c>
      <c r="B1211" s="1" t="s">
        <v>887</v>
      </c>
      <c r="C1211" s="1">
        <v>10.82193668</v>
      </c>
      <c r="D1211" s="3">
        <v>0.78942946999999997</v>
      </c>
      <c r="G1211" s="1">
        <v>924</v>
      </c>
      <c r="H1211" s="1" t="s">
        <v>888</v>
      </c>
      <c r="I1211" s="1">
        <v>22.992414847883598</v>
      </c>
      <c r="J1211" s="1">
        <v>4.8239104595879549</v>
      </c>
      <c r="M1211" s="1"/>
    </row>
    <row r="1212" spans="1:13" x14ac:dyDescent="0.25">
      <c r="A1212" s="1">
        <v>171</v>
      </c>
      <c r="B1212" s="1" t="s">
        <v>887</v>
      </c>
      <c r="C1212" s="1">
        <v>10.828104440000001</v>
      </c>
      <c r="D1212" s="3">
        <v>0.75565727000000005</v>
      </c>
      <c r="G1212" s="1">
        <v>924</v>
      </c>
      <c r="H1212" s="1" t="s">
        <v>888</v>
      </c>
      <c r="I1212" s="1">
        <v>23.509114583333332</v>
      </c>
      <c r="J1212" s="1">
        <v>4.6740986529318533</v>
      </c>
      <c r="M1212" s="1"/>
    </row>
    <row r="1213" spans="1:13" x14ac:dyDescent="0.25">
      <c r="A1213" s="1">
        <v>229</v>
      </c>
      <c r="B1213" s="1" t="s">
        <v>887</v>
      </c>
      <c r="C1213" s="1">
        <v>10.834816296990081</v>
      </c>
      <c r="D1213" s="1">
        <v>1.2005739795918364</v>
      </c>
      <c r="G1213" s="1">
        <v>924</v>
      </c>
      <c r="H1213" s="1" t="s">
        <v>888</v>
      </c>
      <c r="I1213" s="1">
        <v>23.033750826719576</v>
      </c>
      <c r="J1213" s="1">
        <v>4.8362916006339143</v>
      </c>
      <c r="M1213" s="1"/>
    </row>
    <row r="1214" spans="1:13" x14ac:dyDescent="0.25">
      <c r="A1214" s="1">
        <v>1139</v>
      </c>
      <c r="B1214" s="1" t="s">
        <v>887</v>
      </c>
      <c r="C1214" s="1">
        <v>10.883438969535883</v>
      </c>
      <c r="D1214" s="1">
        <v>0.62943215727575919</v>
      </c>
      <c r="G1214" s="1">
        <v>926</v>
      </c>
      <c r="H1214" s="1" t="s">
        <v>888</v>
      </c>
      <c r="I1214" s="1">
        <v>14.704551091269842</v>
      </c>
      <c r="J1214" s="1">
        <v>4.6320027733755937</v>
      </c>
      <c r="M1214" s="1"/>
    </row>
    <row r="1215" spans="1:13" x14ac:dyDescent="0.25">
      <c r="A1215" s="1">
        <v>967</v>
      </c>
      <c r="B1215" s="1" t="s">
        <v>887</v>
      </c>
      <c r="C1215" s="1">
        <v>10.896055867020754</v>
      </c>
      <c r="D1215" s="1">
        <v>2.3964401294498385</v>
      </c>
      <c r="G1215" s="1">
        <v>926</v>
      </c>
      <c r="H1215" s="1" t="s">
        <v>888</v>
      </c>
      <c r="I1215" s="1">
        <v>14.654947916666668</v>
      </c>
      <c r="J1215" s="1">
        <v>4.6233359746434228</v>
      </c>
      <c r="M1215" s="1"/>
    </row>
    <row r="1216" spans="1:13" x14ac:dyDescent="0.25">
      <c r="A1216" s="1">
        <v>229</v>
      </c>
      <c r="B1216" s="1" t="s">
        <v>887</v>
      </c>
      <c r="C1216" s="1">
        <v>10.926348503554856</v>
      </c>
      <c r="D1216" s="1">
        <v>1.2369260204081629</v>
      </c>
      <c r="G1216" s="1">
        <v>926</v>
      </c>
      <c r="H1216" s="1" t="s">
        <v>888</v>
      </c>
      <c r="I1216" s="1">
        <v>15.020771329365081</v>
      </c>
      <c r="J1216" s="1">
        <v>4.7595285261489693</v>
      </c>
      <c r="M1216" s="1"/>
    </row>
    <row r="1217" spans="1:13" x14ac:dyDescent="0.25">
      <c r="A1217" s="1">
        <v>715</v>
      </c>
      <c r="B1217" s="1" t="s">
        <v>887</v>
      </c>
      <c r="C1217" s="1">
        <v>10.934454266345222</v>
      </c>
      <c r="D1217" s="1">
        <v>1.0375932921772781</v>
      </c>
      <c r="G1217" s="1">
        <v>928</v>
      </c>
      <c r="H1217" s="1" t="s">
        <v>888</v>
      </c>
      <c r="I1217" s="1">
        <v>13.824094742063492</v>
      </c>
      <c r="J1217" s="1">
        <v>4.3856180665610136</v>
      </c>
      <c r="M1217" s="1"/>
    </row>
    <row r="1218" spans="1:13" x14ac:dyDescent="0.25">
      <c r="A1218" s="1">
        <v>327</v>
      </c>
      <c r="B1218" s="1" t="s">
        <v>887</v>
      </c>
      <c r="C1218" s="1">
        <v>10.946122690068348</v>
      </c>
      <c r="D1218" s="1">
        <v>0.16581238229950346</v>
      </c>
      <c r="G1218" s="1">
        <v>928</v>
      </c>
      <c r="H1218" s="1" t="s">
        <v>888</v>
      </c>
      <c r="I1218" s="1">
        <v>13.669084821428571</v>
      </c>
      <c r="J1218" s="1">
        <v>4.3843799524564186</v>
      </c>
      <c r="M1218" s="1"/>
    </row>
    <row r="1219" spans="1:13" x14ac:dyDescent="0.25">
      <c r="A1219" s="1">
        <v>327</v>
      </c>
      <c r="B1219" s="1" t="s">
        <v>887</v>
      </c>
      <c r="C1219" s="1">
        <v>10.96088937642393</v>
      </c>
      <c r="D1219" s="1">
        <v>0.19133387770940832</v>
      </c>
      <c r="G1219" s="1">
        <v>928</v>
      </c>
      <c r="H1219" s="1" t="s">
        <v>888</v>
      </c>
      <c r="I1219" s="1">
        <v>14.10311259920635</v>
      </c>
      <c r="J1219" s="1">
        <v>4.3559033280507125</v>
      </c>
      <c r="M1219" s="1"/>
    </row>
    <row r="1220" spans="1:13" x14ac:dyDescent="0.25">
      <c r="A1220" s="1">
        <v>715</v>
      </c>
      <c r="B1220" s="1" t="s">
        <v>887</v>
      </c>
      <c r="C1220" s="1">
        <v>10.979786116090745</v>
      </c>
      <c r="D1220" s="1">
        <v>1.0039620381461347</v>
      </c>
      <c r="G1220" s="1">
        <v>930</v>
      </c>
      <c r="H1220" s="1" t="s">
        <v>888</v>
      </c>
      <c r="I1220" s="1">
        <v>13.631882440476192</v>
      </c>
      <c r="J1220" s="1">
        <v>4.4376188589540408</v>
      </c>
      <c r="M1220" s="1"/>
    </row>
    <row r="1221" spans="1:13" x14ac:dyDescent="0.25">
      <c r="A1221" s="1">
        <v>173</v>
      </c>
      <c r="B1221" s="1" t="s">
        <v>887</v>
      </c>
      <c r="C1221" s="1">
        <v>11.00080181</v>
      </c>
      <c r="D1221" s="3">
        <v>0.68382706000000004</v>
      </c>
      <c r="G1221" s="1">
        <v>930</v>
      </c>
      <c r="H1221" s="1" t="s">
        <v>888</v>
      </c>
      <c r="I1221" s="1">
        <v>13.40246775793651</v>
      </c>
      <c r="J1221" s="1">
        <v>4.3819037242472261</v>
      </c>
      <c r="M1221" s="1"/>
    </row>
    <row r="1222" spans="1:13" x14ac:dyDescent="0.25">
      <c r="A1222" s="1">
        <v>1137</v>
      </c>
      <c r="B1222" s="1" t="s">
        <v>887</v>
      </c>
      <c r="C1222" s="1">
        <v>11.040870987528113</v>
      </c>
      <c r="D1222" s="1">
        <v>0.71856898367561872</v>
      </c>
      <c r="G1222" s="1">
        <v>930</v>
      </c>
      <c r="H1222" s="1" t="s">
        <v>888</v>
      </c>
      <c r="I1222" s="1">
        <v>13.266059027777777</v>
      </c>
      <c r="J1222" s="1">
        <v>4.2939976228209185</v>
      </c>
      <c r="M1222" s="1"/>
    </row>
    <row r="1223" spans="1:13" x14ac:dyDescent="0.25">
      <c r="A1223" s="1">
        <v>717</v>
      </c>
      <c r="B1223" s="1" t="s">
        <v>887</v>
      </c>
      <c r="C1223" s="1">
        <v>11.058086583833012</v>
      </c>
      <c r="D1223" s="1">
        <v>1.0322952179120981</v>
      </c>
      <c r="G1223" s="1">
        <v>932</v>
      </c>
      <c r="H1223" s="1" t="s">
        <v>888</v>
      </c>
      <c r="I1223" s="1">
        <v>9.6181588955026456</v>
      </c>
      <c r="J1223" s="1">
        <v>0.79508716323296347</v>
      </c>
      <c r="M1223" s="1"/>
    </row>
    <row r="1224" spans="1:13" x14ac:dyDescent="0.25">
      <c r="A1224" s="1">
        <v>173</v>
      </c>
      <c r="B1224" s="1" t="s">
        <v>887</v>
      </c>
      <c r="C1224" s="1">
        <v>11.085094570000001</v>
      </c>
      <c r="D1224" s="3">
        <v>0.74451416000000004</v>
      </c>
      <c r="G1224" s="1">
        <v>932</v>
      </c>
      <c r="H1224" s="1" t="s">
        <v>888</v>
      </c>
      <c r="I1224" s="1">
        <v>9.5024181547619051</v>
      </c>
      <c r="J1224" s="1">
        <v>0.83693541996830423</v>
      </c>
      <c r="M1224" s="1"/>
    </row>
    <row r="1225" spans="1:13" x14ac:dyDescent="0.25">
      <c r="A1225" s="1">
        <v>1139</v>
      </c>
      <c r="B1225" s="1" t="s">
        <v>887</v>
      </c>
      <c r="C1225" s="1">
        <v>11.110386424044162</v>
      </c>
      <c r="D1225" s="1">
        <v>0.69251360365104442</v>
      </c>
      <c r="G1225" s="1">
        <v>932</v>
      </c>
      <c r="H1225" s="1" t="s">
        <v>888</v>
      </c>
      <c r="I1225" s="1">
        <v>9.6718956679894177</v>
      </c>
      <c r="J1225" s="1">
        <v>0.81019215530903321</v>
      </c>
      <c r="M1225" s="1"/>
    </row>
    <row r="1226" spans="1:13" x14ac:dyDescent="0.25">
      <c r="A1226" s="1">
        <v>229</v>
      </c>
      <c r="B1226" s="1" t="s">
        <v>887</v>
      </c>
      <c r="C1226" s="1">
        <v>11.1370854442505</v>
      </c>
      <c r="D1226" s="1">
        <v>1.2024872448979589</v>
      </c>
      <c r="G1226" s="1">
        <v>934</v>
      </c>
      <c r="H1226" s="1" t="s">
        <v>888</v>
      </c>
      <c r="I1226" s="1">
        <v>9.1675967261904763</v>
      </c>
      <c r="J1226" s="1">
        <v>0.79756339144215516</v>
      </c>
      <c r="M1226" s="1"/>
    </row>
    <row r="1227" spans="1:13" x14ac:dyDescent="0.25">
      <c r="A1227" s="1">
        <v>373</v>
      </c>
      <c r="B1227" s="1" t="s">
        <v>887</v>
      </c>
      <c r="C1227" s="1">
        <v>11.178170618513205</v>
      </c>
      <c r="D1227" s="1">
        <v>0.67585560117320931</v>
      </c>
      <c r="G1227" s="1">
        <v>934</v>
      </c>
      <c r="H1227" s="1" t="s">
        <v>888</v>
      </c>
      <c r="I1227" s="1">
        <v>9.2316674933862455</v>
      </c>
      <c r="J1227" s="1">
        <v>0.79533478605388264</v>
      </c>
      <c r="M1227" s="1"/>
    </row>
    <row r="1228" spans="1:13" x14ac:dyDescent="0.25">
      <c r="A1228" s="1">
        <v>233</v>
      </c>
      <c r="B1228" s="1" t="s">
        <v>887</v>
      </c>
      <c r="C1228" s="1">
        <v>11.188173187449443</v>
      </c>
      <c r="D1228" s="1">
        <v>1.1336096938775508</v>
      </c>
      <c r="G1228" s="1">
        <v>934</v>
      </c>
      <c r="H1228" s="1" t="s">
        <v>888</v>
      </c>
      <c r="I1228" s="1">
        <v>9.1923983134920633</v>
      </c>
      <c r="J1228" s="1">
        <v>0.80152535657686197</v>
      </c>
      <c r="M1228" s="1"/>
    </row>
    <row r="1229" spans="1:13" x14ac:dyDescent="0.25">
      <c r="A1229" s="1">
        <v>1139</v>
      </c>
      <c r="B1229" s="1" t="s">
        <v>887</v>
      </c>
      <c r="C1229" s="1">
        <v>11.255551012062973</v>
      </c>
      <c r="D1229" s="1">
        <v>0.63354616464806046</v>
      </c>
      <c r="G1229" s="1">
        <v>936</v>
      </c>
      <c r="H1229" s="1" t="s">
        <v>888</v>
      </c>
      <c r="I1229" s="1">
        <v>9.2089327050264558</v>
      </c>
      <c r="J1229" s="1">
        <v>0.71683835182250388</v>
      </c>
      <c r="M1229" s="1"/>
    </row>
    <row r="1230" spans="1:13" x14ac:dyDescent="0.25">
      <c r="A1230" s="1">
        <v>717</v>
      </c>
      <c r="B1230" s="1" t="s">
        <v>887</v>
      </c>
      <c r="C1230" s="1">
        <v>11.282685293935835</v>
      </c>
      <c r="D1230" s="1">
        <v>0.98968027273564907</v>
      </c>
      <c r="G1230" s="1">
        <v>936</v>
      </c>
      <c r="H1230" s="1" t="s">
        <v>888</v>
      </c>
      <c r="I1230" s="1">
        <v>9.1841311177248688</v>
      </c>
      <c r="J1230" s="1">
        <v>0.72141937400950862</v>
      </c>
      <c r="M1230" s="1"/>
    </row>
    <row r="1231" spans="1:13" x14ac:dyDescent="0.25">
      <c r="A1231" s="1">
        <v>1155</v>
      </c>
      <c r="B1231" s="1" t="s">
        <v>887</v>
      </c>
      <c r="C1231" s="1">
        <v>11.294397873645471</v>
      </c>
      <c r="D1231" s="1">
        <v>1.9843119185536247</v>
      </c>
      <c r="G1231" s="1">
        <v>936</v>
      </c>
      <c r="H1231" s="1" t="s">
        <v>888</v>
      </c>
      <c r="I1231" s="1">
        <v>9.47348296957672</v>
      </c>
      <c r="J1231" s="1">
        <v>0.7435816164817749</v>
      </c>
      <c r="M1231" s="1"/>
    </row>
    <row r="1232" spans="1:13" x14ac:dyDescent="0.25">
      <c r="A1232" s="1">
        <v>233</v>
      </c>
      <c r="B1232" s="1" t="s">
        <v>887</v>
      </c>
      <c r="C1232" s="1">
        <v>11.294605985780578</v>
      </c>
      <c r="D1232" s="1">
        <v>1.1766581632653059</v>
      </c>
      <c r="G1232" s="1">
        <v>938</v>
      </c>
      <c r="H1232" s="1" t="s">
        <v>888</v>
      </c>
      <c r="I1232" s="1">
        <v>73.112289186507937</v>
      </c>
      <c r="J1232" s="1">
        <v>11.627347464342312</v>
      </c>
      <c r="M1232" s="1"/>
    </row>
    <row r="1233" spans="1:13" x14ac:dyDescent="0.25">
      <c r="A1233" s="1">
        <v>373</v>
      </c>
      <c r="B1233" s="1" t="s">
        <v>887</v>
      </c>
      <c r="C1233" s="1">
        <v>11.313180322335667</v>
      </c>
      <c r="D1233" s="1">
        <v>0.67469553320003173</v>
      </c>
      <c r="G1233" s="1">
        <v>938</v>
      </c>
      <c r="H1233" s="1" t="s">
        <v>888</v>
      </c>
      <c r="I1233" s="1">
        <v>74.765728339947088</v>
      </c>
      <c r="J1233" s="1">
        <v>11.813064580031694</v>
      </c>
      <c r="M1233" s="1"/>
    </row>
    <row r="1234" spans="1:13" x14ac:dyDescent="0.25">
      <c r="A1234" s="1">
        <v>1137</v>
      </c>
      <c r="B1234" s="1" t="s">
        <v>887</v>
      </c>
      <c r="C1234" s="1">
        <v>11.337333878552442</v>
      </c>
      <c r="D1234" s="1">
        <v>0.71445497630331745</v>
      </c>
      <c r="G1234" s="1">
        <v>938</v>
      </c>
      <c r="H1234" s="1" t="s">
        <v>888</v>
      </c>
      <c r="I1234" s="1">
        <v>73.93900876322752</v>
      </c>
      <c r="J1234" s="1">
        <v>11.636014263074486</v>
      </c>
      <c r="M1234" s="1"/>
    </row>
    <row r="1235" spans="1:13" x14ac:dyDescent="0.25">
      <c r="A1235" s="1">
        <v>719</v>
      </c>
      <c r="B1235" s="1" t="s">
        <v>887</v>
      </c>
      <c r="C1235" s="1">
        <v>11.390758608075357</v>
      </c>
      <c r="D1235" s="1">
        <v>1.1021355443672911</v>
      </c>
      <c r="G1235" s="1">
        <v>940</v>
      </c>
      <c r="H1235" s="1" t="s">
        <v>888</v>
      </c>
      <c r="I1235" s="1">
        <v>79.726045800264558</v>
      </c>
      <c r="J1235" s="1">
        <v>12.714411648177496</v>
      </c>
      <c r="M1235" s="1"/>
    </row>
    <row r="1236" spans="1:13" x14ac:dyDescent="0.25">
      <c r="A1236" s="1">
        <v>231</v>
      </c>
      <c r="B1236" s="1" t="s">
        <v>887</v>
      </c>
      <c r="C1236" s="1">
        <v>11.424453999744561</v>
      </c>
      <c r="D1236" s="1">
        <v>1.1670918367346936</v>
      </c>
      <c r="G1236" s="1">
        <v>940</v>
      </c>
      <c r="H1236" s="1" t="s">
        <v>888</v>
      </c>
      <c r="I1236" s="1">
        <v>81.813512731481481</v>
      </c>
      <c r="J1236" s="1">
        <v>12.503932250396195</v>
      </c>
      <c r="M1236" s="1"/>
    </row>
    <row r="1237" spans="1:13" x14ac:dyDescent="0.25">
      <c r="A1237" s="1">
        <v>1137</v>
      </c>
      <c r="B1237" s="1" t="s">
        <v>887</v>
      </c>
      <c r="C1237" s="1">
        <v>11.437517890002045</v>
      </c>
      <c r="D1237" s="1">
        <v>0.70183868702826047</v>
      </c>
      <c r="G1237" s="1">
        <v>940</v>
      </c>
      <c r="H1237" s="1" t="s">
        <v>888</v>
      </c>
      <c r="I1237" s="1">
        <v>79.974061673280431</v>
      </c>
      <c r="J1237" s="1">
        <v>12.78869849445325</v>
      </c>
      <c r="M1237" s="1"/>
    </row>
    <row r="1238" spans="1:13" x14ac:dyDescent="0.25">
      <c r="A1238" s="1">
        <v>233</v>
      </c>
      <c r="B1238" s="1" t="s">
        <v>887</v>
      </c>
      <c r="C1238" s="1">
        <v>11.452126527310655</v>
      </c>
      <c r="D1238" s="1">
        <v>1.1211734693877549</v>
      </c>
      <c r="G1238" s="1">
        <v>942</v>
      </c>
      <c r="H1238" s="1" t="s">
        <v>888</v>
      </c>
      <c r="I1238" s="1">
        <v>81.400152943121697</v>
      </c>
      <c r="J1238" s="1">
        <v>12.751555071315371</v>
      </c>
      <c r="M1238" s="1"/>
    </row>
    <row r="1239" spans="1:13" x14ac:dyDescent="0.25">
      <c r="A1239" s="1">
        <v>719</v>
      </c>
      <c r="B1239" s="1" t="s">
        <v>887</v>
      </c>
      <c r="C1239" s="1">
        <v>11.473066898349259</v>
      </c>
      <c r="D1239" s="1">
        <v>1.0841209829867675</v>
      </c>
      <c r="G1239" s="1">
        <v>942</v>
      </c>
      <c r="H1239" s="1" t="s">
        <v>888</v>
      </c>
      <c r="I1239" s="1">
        <v>84.004319609788368</v>
      </c>
      <c r="J1239" s="1">
        <v>12.664887083993662</v>
      </c>
      <c r="M1239" s="1"/>
    </row>
    <row r="1240" spans="1:13" x14ac:dyDescent="0.25">
      <c r="A1240" s="1">
        <v>717</v>
      </c>
      <c r="B1240" s="1" t="s">
        <v>887</v>
      </c>
      <c r="C1240" s="1">
        <v>11.47431538604191</v>
      </c>
      <c r="D1240" s="1">
        <v>1.0097208145213306</v>
      </c>
      <c r="G1240" s="1">
        <v>942</v>
      </c>
      <c r="H1240" s="1" t="s">
        <v>888</v>
      </c>
      <c r="I1240" s="1">
        <v>82.846912202380949</v>
      </c>
      <c r="J1240" s="1">
        <v>13.011559033280507</v>
      </c>
      <c r="M1240" s="1"/>
    </row>
    <row r="1241" spans="1:13" x14ac:dyDescent="0.25">
      <c r="A1241" s="1">
        <v>373</v>
      </c>
      <c r="B1241" s="1" t="s">
        <v>887</v>
      </c>
      <c r="C1241" s="1">
        <v>11.475613872247068</v>
      </c>
      <c r="D1241" s="1">
        <v>0.66676840204998544</v>
      </c>
      <c r="G1241" s="1">
        <v>944</v>
      </c>
      <c r="H1241" s="1" t="s">
        <v>888</v>
      </c>
      <c r="I1241" s="1">
        <v>10.738363921957673</v>
      </c>
      <c r="J1241" s="1">
        <v>2.1755843898573692</v>
      </c>
      <c r="M1241" s="1"/>
    </row>
    <row r="1242" spans="1:13" x14ac:dyDescent="0.25">
      <c r="A1242" s="1">
        <v>1155</v>
      </c>
      <c r="B1242" s="1" t="s">
        <v>887</v>
      </c>
      <c r="C1242" s="1">
        <v>11.504988754855857</v>
      </c>
      <c r="D1242" s="1">
        <v>1.978552308232403</v>
      </c>
      <c r="G1242" s="1">
        <v>944</v>
      </c>
      <c r="H1242" s="1" t="s">
        <v>888</v>
      </c>
      <c r="I1242" s="1">
        <v>10.864438657407408</v>
      </c>
      <c r="J1242" s="1">
        <v>2.0938688589540413</v>
      </c>
      <c r="M1242" s="1"/>
    </row>
    <row r="1243" spans="1:13" x14ac:dyDescent="0.25">
      <c r="A1243" s="1">
        <v>1155</v>
      </c>
      <c r="B1243" s="1" t="s">
        <v>887</v>
      </c>
      <c r="C1243" s="1">
        <v>11.51521161316704</v>
      </c>
      <c r="D1243" s="1">
        <v>2.0068018255222047</v>
      </c>
      <c r="G1243" s="1">
        <v>944</v>
      </c>
      <c r="H1243" s="1" t="s">
        <v>888</v>
      </c>
      <c r="I1243" s="1">
        <v>10.790033895502647</v>
      </c>
      <c r="J1243" s="1">
        <v>2.1037737717908085</v>
      </c>
      <c r="M1243" s="1"/>
    </row>
    <row r="1244" spans="1:13" x14ac:dyDescent="0.25">
      <c r="A1244" s="1">
        <v>157</v>
      </c>
      <c r="B1244" s="1" t="s">
        <v>887</v>
      </c>
      <c r="C1244" s="1">
        <v>11.54327557580144</v>
      </c>
      <c r="D1244" s="1">
        <v>0.85429679086797328</v>
      </c>
      <c r="G1244" s="1">
        <v>946</v>
      </c>
      <c r="H1244" s="1" t="s">
        <v>888</v>
      </c>
      <c r="I1244" s="1">
        <v>14.136181382275133</v>
      </c>
      <c r="J1244" s="1">
        <v>2.6448296354992076</v>
      </c>
      <c r="M1244" s="1"/>
    </row>
    <row r="1245" spans="1:13" x14ac:dyDescent="0.25">
      <c r="A1245" s="1">
        <v>157</v>
      </c>
      <c r="B1245" s="1" t="s">
        <v>887</v>
      </c>
      <c r="C1245" s="1">
        <v>11.553918855634553</v>
      </c>
      <c r="D1245" s="1">
        <v>0.86334266637949608</v>
      </c>
      <c r="G1245" s="1">
        <v>946</v>
      </c>
      <c r="H1245" s="1" t="s">
        <v>888</v>
      </c>
      <c r="I1245" s="1">
        <v>13.952236276455027</v>
      </c>
      <c r="J1245" s="1">
        <v>2.6312103803486528</v>
      </c>
      <c r="M1245" s="1"/>
    </row>
    <row r="1246" spans="1:13" x14ac:dyDescent="0.25">
      <c r="A1246" s="1">
        <v>151</v>
      </c>
      <c r="B1246" s="1" t="s">
        <v>887</v>
      </c>
      <c r="C1246" s="1">
        <v>11.592234663033761</v>
      </c>
      <c r="D1246" s="1">
        <v>0.75166917940986433</v>
      </c>
      <c r="G1246" s="1">
        <v>946</v>
      </c>
      <c r="H1246" s="1" t="s">
        <v>888</v>
      </c>
      <c r="I1246" s="1">
        <v>13.691819609788359</v>
      </c>
      <c r="J1246" s="1">
        <v>2.6869255150554672</v>
      </c>
      <c r="M1246" s="1"/>
    </row>
    <row r="1247" spans="1:13" x14ac:dyDescent="0.25">
      <c r="A1247" s="1">
        <v>155</v>
      </c>
      <c r="B1247" s="1" t="s">
        <v>887</v>
      </c>
      <c r="C1247" s="1">
        <v>11.598620630933629</v>
      </c>
      <c r="D1247" s="1">
        <v>0.83362050398449272</v>
      </c>
      <c r="G1247" s="1">
        <v>948</v>
      </c>
      <c r="H1247" s="1" t="s">
        <v>888</v>
      </c>
      <c r="I1247" s="1">
        <v>13.588479662698411</v>
      </c>
      <c r="J1247" s="1">
        <v>2.5816858161648177</v>
      </c>
      <c r="M1247" s="1"/>
    </row>
    <row r="1248" spans="1:13" x14ac:dyDescent="0.25">
      <c r="A1248" s="1">
        <v>231</v>
      </c>
      <c r="B1248" s="1" t="s">
        <v>887</v>
      </c>
      <c r="C1248" s="1">
        <v>11.601132444974244</v>
      </c>
      <c r="D1248" s="1">
        <v>1.1546556122448979</v>
      </c>
      <c r="G1248" s="1">
        <v>948</v>
      </c>
      <c r="H1248" s="1" t="s">
        <v>888</v>
      </c>
      <c r="I1248" s="1">
        <v>13.859230324074074</v>
      </c>
      <c r="J1248" s="1">
        <v>2.5730190174326468</v>
      </c>
      <c r="M1248" s="1"/>
    </row>
    <row r="1249" spans="1:13" x14ac:dyDescent="0.25">
      <c r="A1249" s="1">
        <v>231</v>
      </c>
      <c r="B1249" s="1" t="s">
        <v>887</v>
      </c>
      <c r="C1249" s="1">
        <v>11.611775724807357</v>
      </c>
      <c r="D1249" s="1">
        <v>1.1871811224489794</v>
      </c>
      <c r="G1249" s="1">
        <v>948</v>
      </c>
      <c r="H1249" s="1" t="s">
        <v>888</v>
      </c>
      <c r="I1249" s="1">
        <v>13.923301091269842</v>
      </c>
      <c r="J1249" s="1">
        <v>2.6485439778129951</v>
      </c>
      <c r="M1249" s="1"/>
    </row>
    <row r="1250" spans="1:13" x14ac:dyDescent="0.25">
      <c r="A1250" s="1">
        <v>151</v>
      </c>
      <c r="B1250" s="1" t="s">
        <v>887</v>
      </c>
      <c r="C1250" s="1">
        <v>11.634807782366215</v>
      </c>
      <c r="D1250" s="1">
        <v>0.76857635149687709</v>
      </c>
      <c r="G1250" s="1">
        <v>950</v>
      </c>
      <c r="H1250" s="1" t="s">
        <v>888</v>
      </c>
      <c r="I1250" s="1">
        <v>10.804501488095239</v>
      </c>
      <c r="J1250" s="1">
        <v>1.325</v>
      </c>
      <c r="M1250" s="1"/>
    </row>
    <row r="1251" spans="1:13" x14ac:dyDescent="0.25">
      <c r="A1251" s="1">
        <v>155</v>
      </c>
      <c r="B1251" s="1" t="s">
        <v>887</v>
      </c>
      <c r="C1251" s="1">
        <v>11.696538805398271</v>
      </c>
      <c r="D1251" s="1">
        <v>0.86765022614688769</v>
      </c>
      <c r="G1251" s="1">
        <v>950</v>
      </c>
      <c r="H1251" s="1" t="s">
        <v>888</v>
      </c>
      <c r="I1251" s="1">
        <v>10.564752810846562</v>
      </c>
      <c r="J1251" s="1">
        <v>1.3448098256735341</v>
      </c>
      <c r="M1251" s="1"/>
    </row>
    <row r="1252" spans="1:13" x14ac:dyDescent="0.25">
      <c r="A1252" s="1">
        <v>719</v>
      </c>
      <c r="B1252" s="1" t="s">
        <v>887</v>
      </c>
      <c r="C1252" s="1">
        <v>11.790868352462388</v>
      </c>
      <c r="D1252" s="1">
        <v>1.0974564375152069</v>
      </c>
      <c r="G1252" s="1">
        <v>950</v>
      </c>
      <c r="H1252" s="1" t="s">
        <v>888</v>
      </c>
      <c r="I1252" s="1">
        <v>10.707361937830688</v>
      </c>
      <c r="J1252" s="1">
        <v>1.3126188589540413</v>
      </c>
      <c r="M1252" s="1"/>
    </row>
    <row r="1253" spans="1:13" x14ac:dyDescent="0.25">
      <c r="A1253" s="1">
        <v>151</v>
      </c>
      <c r="B1253" s="1" t="s">
        <v>887</v>
      </c>
      <c r="C1253" s="1">
        <v>11.834901443228745</v>
      </c>
      <c r="D1253" s="1">
        <v>0.76179194486323509</v>
      </c>
      <c r="G1253" s="1">
        <v>952</v>
      </c>
      <c r="H1253" s="1" t="s">
        <v>888</v>
      </c>
      <c r="I1253" s="1">
        <v>10.486214451058203</v>
      </c>
      <c r="J1253" s="1">
        <v>1.315095087163233</v>
      </c>
      <c r="M1253" s="1"/>
    </row>
    <row r="1254" spans="1:13" x14ac:dyDescent="0.25">
      <c r="A1254" s="1">
        <v>767</v>
      </c>
      <c r="B1254" s="1" t="s">
        <v>887</v>
      </c>
      <c r="C1254" s="1">
        <v>11.854435350529101</v>
      </c>
      <c r="D1254" s="1">
        <v>1.1354814447929851</v>
      </c>
      <c r="G1254" s="1">
        <v>952</v>
      </c>
      <c r="H1254" s="1" t="s">
        <v>888</v>
      </c>
      <c r="I1254" s="1">
        <v>10.765232308201059</v>
      </c>
      <c r="J1254" s="1">
        <v>1.3757626782884311</v>
      </c>
      <c r="M1254" s="1"/>
    </row>
    <row r="1255" spans="1:13" x14ac:dyDescent="0.25">
      <c r="A1255" s="1">
        <v>767</v>
      </c>
      <c r="B1255" s="1" t="s">
        <v>887</v>
      </c>
      <c r="C1255" s="1">
        <v>11.862702546296298</v>
      </c>
      <c r="D1255" s="1">
        <v>1.174462972135087</v>
      </c>
      <c r="G1255" s="1">
        <v>952</v>
      </c>
      <c r="H1255" s="1" t="s">
        <v>888</v>
      </c>
      <c r="I1255" s="1">
        <v>10.705295138888889</v>
      </c>
      <c r="J1255" s="1">
        <v>1.3881438193343898</v>
      </c>
      <c r="M1255" s="1"/>
    </row>
    <row r="1256" spans="1:13" x14ac:dyDescent="0.25">
      <c r="A1256" s="1">
        <v>157</v>
      </c>
      <c r="B1256" s="1" t="s">
        <v>887</v>
      </c>
      <c r="C1256" s="1">
        <v>11.890246498360934</v>
      </c>
      <c r="D1256" s="1">
        <v>0.83620503984492778</v>
      </c>
      <c r="G1256" s="1">
        <v>954</v>
      </c>
      <c r="H1256" s="1" t="s">
        <v>888</v>
      </c>
      <c r="I1256" s="1">
        <v>10.32164847054195</v>
      </c>
      <c r="J1256" s="1">
        <v>1.1906148867313915</v>
      </c>
      <c r="M1256" s="1"/>
    </row>
    <row r="1257" spans="1:13" x14ac:dyDescent="0.25">
      <c r="A1257" s="1">
        <v>377</v>
      </c>
      <c r="B1257" s="1" t="s">
        <v>887</v>
      </c>
      <c r="C1257" s="1">
        <v>11.903847776558939</v>
      </c>
      <c r="D1257" s="1">
        <v>0.71046429570633785</v>
      </c>
      <c r="G1257" s="1">
        <v>954</v>
      </c>
      <c r="H1257" s="1" t="s">
        <v>888</v>
      </c>
      <c r="I1257" s="1">
        <v>10.311812727451558</v>
      </c>
      <c r="J1257" s="1">
        <v>1.1446601941747574</v>
      </c>
      <c r="M1257" s="1"/>
    </row>
    <row r="1258" spans="1:13" x14ac:dyDescent="0.25">
      <c r="A1258" s="1">
        <v>153</v>
      </c>
      <c r="B1258" s="1" t="s">
        <v>887</v>
      </c>
      <c r="C1258" s="1">
        <v>11.920047681893651</v>
      </c>
      <c r="D1258" s="1">
        <v>0.76125349989231095</v>
      </c>
      <c r="G1258" s="1">
        <v>954</v>
      </c>
      <c r="H1258" s="1" t="s">
        <v>888</v>
      </c>
      <c r="I1258" s="1">
        <v>10.646227992524835</v>
      </c>
      <c r="J1258" s="1">
        <v>1.1095469255663428</v>
      </c>
      <c r="M1258" s="1"/>
    </row>
    <row r="1259" spans="1:13" x14ac:dyDescent="0.25">
      <c r="A1259" s="1">
        <v>155</v>
      </c>
      <c r="B1259" s="1" t="s">
        <v>887</v>
      </c>
      <c r="C1259" s="1">
        <v>11.977521392992465</v>
      </c>
      <c r="D1259" s="1">
        <v>0.89511091966401035</v>
      </c>
      <c r="G1259" s="1">
        <v>956</v>
      </c>
      <c r="H1259" s="1" t="s">
        <v>888</v>
      </c>
      <c r="I1259" s="1">
        <v>83.597934493951016</v>
      </c>
      <c r="J1259" s="1">
        <v>11.056634304207121</v>
      </c>
      <c r="M1259" s="1"/>
    </row>
    <row r="1260" spans="1:13" x14ac:dyDescent="0.25">
      <c r="A1260" s="1">
        <v>377</v>
      </c>
      <c r="B1260" s="1" t="s">
        <v>887</v>
      </c>
      <c r="C1260" s="1">
        <v>12.028309847270272</v>
      </c>
      <c r="D1260" s="1">
        <v>0.6880363148915728</v>
      </c>
      <c r="G1260" s="1">
        <v>956</v>
      </c>
      <c r="H1260" s="1" t="s">
        <v>888</v>
      </c>
      <c r="I1260" s="1">
        <v>86.096213238910195</v>
      </c>
      <c r="J1260" s="1">
        <v>11.435275080906148</v>
      </c>
      <c r="M1260" s="1"/>
    </row>
    <row r="1261" spans="1:13" x14ac:dyDescent="0.25">
      <c r="A1261" s="1">
        <v>377</v>
      </c>
      <c r="B1261" s="1" t="s">
        <v>887</v>
      </c>
      <c r="C1261" s="1">
        <v>12.038857480381401</v>
      </c>
      <c r="D1261" s="1">
        <v>0.72999210658815894</v>
      </c>
      <c r="G1261" s="1">
        <v>956</v>
      </c>
      <c r="H1261" s="1" t="s">
        <v>888</v>
      </c>
      <c r="I1261" s="1">
        <v>86.50931444870659</v>
      </c>
      <c r="J1261" s="1">
        <v>11.203883495145632</v>
      </c>
      <c r="M1261" s="1"/>
    </row>
    <row r="1262" spans="1:13" x14ac:dyDescent="0.25">
      <c r="A1262" s="1">
        <v>531</v>
      </c>
      <c r="B1262" s="1" t="s">
        <v>887</v>
      </c>
      <c r="C1262" s="1">
        <v>12.04</v>
      </c>
      <c r="D1262" s="3">
        <v>1.2888582200000001</v>
      </c>
      <c r="G1262" s="1">
        <v>958</v>
      </c>
      <c r="H1262" s="1" t="s">
        <v>888</v>
      </c>
      <c r="I1262" s="1">
        <v>76.162112717615813</v>
      </c>
      <c r="J1262" s="1">
        <v>11.75080906148867</v>
      </c>
      <c r="M1262" s="1"/>
    </row>
    <row r="1263" spans="1:13" x14ac:dyDescent="0.25">
      <c r="A1263" s="1">
        <v>153</v>
      </c>
      <c r="B1263" s="1" t="s">
        <v>887</v>
      </c>
      <c r="C1263" s="1">
        <v>12.073310911490486</v>
      </c>
      <c r="D1263" s="1">
        <v>0.80045229377557614</v>
      </c>
      <c r="G1263" s="1">
        <v>958</v>
      </c>
      <c r="H1263" s="1" t="s">
        <v>888</v>
      </c>
      <c r="I1263" s="1">
        <v>76.181784203796596</v>
      </c>
      <c r="J1263" s="1">
        <v>11.66504854368932</v>
      </c>
      <c r="M1263" s="1"/>
    </row>
    <row r="1264" spans="1:13" x14ac:dyDescent="0.25">
      <c r="A1264" s="1">
        <v>375</v>
      </c>
      <c r="B1264" s="1" t="s">
        <v>887</v>
      </c>
      <c r="C1264" s="1">
        <v>12.142224284870474</v>
      </c>
      <c r="D1264" s="1">
        <v>0.70369723252946914</v>
      </c>
      <c r="G1264" s="1">
        <v>958</v>
      </c>
      <c r="H1264" s="1" t="s">
        <v>888</v>
      </c>
      <c r="I1264" s="1">
        <v>75.886711911084873</v>
      </c>
      <c r="J1264" s="1">
        <v>12.063106796116504</v>
      </c>
      <c r="M1264" s="1"/>
    </row>
    <row r="1265" spans="1:13" x14ac:dyDescent="0.25">
      <c r="A1265" s="1">
        <v>375</v>
      </c>
      <c r="B1265" s="1" t="s">
        <v>887</v>
      </c>
      <c r="C1265" s="1">
        <v>12.163319551092734</v>
      </c>
      <c r="D1265" s="1">
        <v>0.71491122293685172</v>
      </c>
      <c r="G1265" s="1">
        <v>960</v>
      </c>
      <c r="H1265" s="1" t="s">
        <v>888</v>
      </c>
      <c r="I1265" s="1">
        <v>84.365122455001469</v>
      </c>
      <c r="J1265" s="1">
        <v>11.718446601941748</v>
      </c>
      <c r="M1265" s="1"/>
    </row>
    <row r="1266" spans="1:13" x14ac:dyDescent="0.25">
      <c r="A1266" s="1">
        <v>531</v>
      </c>
      <c r="B1266" s="1" t="s">
        <v>887</v>
      </c>
      <c r="C1266" s="1">
        <v>12.22</v>
      </c>
      <c r="D1266" s="3">
        <v>1.31173736</v>
      </c>
      <c r="G1266" s="1">
        <v>960</v>
      </c>
      <c r="H1266" s="1" t="s">
        <v>888</v>
      </c>
      <c r="I1266" s="1">
        <v>87.158473492672371</v>
      </c>
      <c r="J1266" s="1">
        <v>11.933656957928802</v>
      </c>
      <c r="M1266" s="1"/>
    </row>
    <row r="1267" spans="1:13" x14ac:dyDescent="0.25">
      <c r="A1267" s="1">
        <v>153</v>
      </c>
      <c r="B1267" s="1" t="s">
        <v>887</v>
      </c>
      <c r="C1267" s="1">
        <v>12.226574141087317</v>
      </c>
      <c r="D1267" s="1">
        <v>0.78117596381649801</v>
      </c>
      <c r="G1267" s="1">
        <v>960</v>
      </c>
      <c r="H1267" s="1" t="s">
        <v>888</v>
      </c>
      <c r="I1267" s="1">
        <v>85.289682305498175</v>
      </c>
      <c r="J1267" s="1">
        <v>11.993527508090615</v>
      </c>
      <c r="M1267" s="1"/>
    </row>
    <row r="1268" spans="1:13" x14ac:dyDescent="0.25">
      <c r="A1268" s="1">
        <v>769</v>
      </c>
      <c r="B1268" s="1" t="s">
        <v>887</v>
      </c>
      <c r="C1268" s="1">
        <v>12.292596726190476</v>
      </c>
      <c r="D1268" s="1">
        <v>0.38634821051859192</v>
      </c>
      <c r="G1268" s="1">
        <v>962</v>
      </c>
      <c r="H1268" s="1" t="s">
        <v>888</v>
      </c>
      <c r="I1268" s="1">
        <v>5.9742500245893577</v>
      </c>
      <c r="J1268" s="1">
        <v>0.65792880258899678</v>
      </c>
      <c r="M1268" s="1"/>
    </row>
    <row r="1269" spans="1:13" x14ac:dyDescent="0.25">
      <c r="A1269" s="1">
        <v>375</v>
      </c>
      <c r="B1269" s="1" t="s">
        <v>887</v>
      </c>
      <c r="C1269" s="1">
        <v>12.38481984642646</v>
      </c>
      <c r="D1269" s="1">
        <v>0.66328819813045292</v>
      </c>
      <c r="G1269" s="1">
        <v>962</v>
      </c>
      <c r="H1269" s="1" t="s">
        <v>888</v>
      </c>
      <c r="I1269" s="1">
        <v>6.1965378184321827</v>
      </c>
      <c r="J1269" s="1">
        <v>0.63786407766990294</v>
      </c>
      <c r="M1269" s="1"/>
    </row>
    <row r="1270" spans="1:13" x14ac:dyDescent="0.25">
      <c r="A1270" s="1">
        <v>531</v>
      </c>
      <c r="B1270" s="1" t="s">
        <v>887</v>
      </c>
      <c r="C1270" s="1">
        <v>12.4</v>
      </c>
      <c r="D1270" s="3">
        <v>1.2855897700000001</v>
      </c>
      <c r="G1270" s="1">
        <v>962</v>
      </c>
      <c r="H1270" s="1" t="s">
        <v>888</v>
      </c>
      <c r="I1270" s="1">
        <v>6.0116258483328417</v>
      </c>
      <c r="J1270" s="1">
        <v>0.61650485436893199</v>
      </c>
      <c r="M1270" s="1"/>
    </row>
    <row r="1271" spans="1:13" x14ac:dyDescent="0.25">
      <c r="A1271" s="1">
        <v>767</v>
      </c>
      <c r="B1271" s="1" t="s">
        <v>887</v>
      </c>
      <c r="C1271" s="1">
        <v>12.400070271164022</v>
      </c>
      <c r="D1271" s="1">
        <v>1.1618513015244072</v>
      </c>
      <c r="G1271" s="1">
        <v>964</v>
      </c>
      <c r="H1271" s="1" t="s">
        <v>888</v>
      </c>
      <c r="I1271" s="1">
        <v>6.9224156585030006</v>
      </c>
      <c r="J1271" s="1">
        <v>0.87588996763754046</v>
      </c>
      <c r="M1271" s="1"/>
    </row>
    <row r="1272" spans="1:13" x14ac:dyDescent="0.25">
      <c r="A1272" s="1">
        <v>769</v>
      </c>
      <c r="B1272" s="1" t="s">
        <v>887</v>
      </c>
      <c r="C1272" s="1">
        <v>12.575748181216932</v>
      </c>
      <c r="D1272" s="1">
        <v>0.37946911745822098</v>
      </c>
      <c r="G1272" s="1">
        <v>964</v>
      </c>
      <c r="H1272" s="1" t="s">
        <v>888</v>
      </c>
      <c r="I1272" s="1">
        <v>6.7355365397855804</v>
      </c>
      <c r="J1272" s="1">
        <v>0.84773462783171516</v>
      </c>
      <c r="M1272" s="1"/>
    </row>
    <row r="1273" spans="1:13" x14ac:dyDescent="0.25">
      <c r="A1273" s="1">
        <v>769</v>
      </c>
      <c r="B1273" s="1" t="s">
        <v>887</v>
      </c>
      <c r="C1273" s="1">
        <v>12.708023313492065</v>
      </c>
      <c r="D1273" s="1">
        <v>0.34369783354429218</v>
      </c>
      <c r="G1273" s="1">
        <v>964</v>
      </c>
      <c r="H1273" s="1" t="s">
        <v>888</v>
      </c>
      <c r="I1273" s="1">
        <v>6.8771712402872049</v>
      </c>
      <c r="J1273" s="1">
        <v>0.87637540453074425</v>
      </c>
      <c r="M1273" s="1"/>
    </row>
    <row r="1274" spans="1:13" x14ac:dyDescent="0.25">
      <c r="A1274" s="1">
        <v>763</v>
      </c>
      <c r="B1274" s="1" t="s">
        <v>887</v>
      </c>
      <c r="C1274" s="1">
        <v>12.730554666422789</v>
      </c>
      <c r="D1274" s="1">
        <v>1.3861573302887944</v>
      </c>
      <c r="G1274" s="1">
        <v>966</v>
      </c>
      <c r="H1274" s="1" t="s">
        <v>888</v>
      </c>
      <c r="I1274" s="1">
        <v>7.2548637749581983</v>
      </c>
      <c r="J1274" s="1">
        <v>0.92119741100323616</v>
      </c>
      <c r="M1274" s="1"/>
    </row>
    <row r="1275" spans="1:13" x14ac:dyDescent="0.25">
      <c r="A1275" s="1">
        <v>727</v>
      </c>
      <c r="B1275" s="1" t="s">
        <v>887</v>
      </c>
      <c r="C1275" s="1">
        <v>12.88373953998811</v>
      </c>
      <c r="D1275" s="1">
        <v>0.63282112710325844</v>
      </c>
      <c r="G1275" s="1">
        <v>966</v>
      </c>
      <c r="H1275" s="1" t="s">
        <v>888</v>
      </c>
      <c r="I1275" s="1">
        <v>7.2194550998327927</v>
      </c>
      <c r="J1275" s="1">
        <v>0.92119741100323616</v>
      </c>
      <c r="M1275" s="1"/>
    </row>
    <row r="1276" spans="1:13" x14ac:dyDescent="0.25">
      <c r="A1276" s="1">
        <v>937</v>
      </c>
      <c r="B1276" s="1" t="s">
        <v>887</v>
      </c>
      <c r="C1276" s="1">
        <v>12.898168816137566</v>
      </c>
      <c r="D1276" s="1">
        <v>4.7013371632329628</v>
      </c>
      <c r="G1276" s="1">
        <v>966</v>
      </c>
      <c r="H1276" s="1" t="s">
        <v>888</v>
      </c>
      <c r="I1276" s="1">
        <v>7.25289662634012</v>
      </c>
      <c r="J1276" s="1">
        <v>0.98171521035598697</v>
      </c>
      <c r="M1276" s="1"/>
    </row>
    <row r="1277" spans="1:13" x14ac:dyDescent="0.25">
      <c r="A1277" s="1">
        <v>763</v>
      </c>
      <c r="B1277" s="1" t="s">
        <v>887</v>
      </c>
      <c r="C1277" s="1">
        <v>12.954616123279527</v>
      </c>
      <c r="D1277" s="1">
        <v>1.3978550974190047</v>
      </c>
      <c r="G1277" s="1">
        <v>968</v>
      </c>
      <c r="H1277" s="1" t="s">
        <v>888</v>
      </c>
      <c r="I1277" s="1">
        <v>24.229389200354085</v>
      </c>
      <c r="J1277" s="1">
        <v>6.7977346278317139</v>
      </c>
      <c r="M1277" s="1"/>
    </row>
    <row r="1278" spans="1:13" x14ac:dyDescent="0.25">
      <c r="A1278" s="1">
        <v>937</v>
      </c>
      <c r="B1278" s="1" t="s">
        <v>887</v>
      </c>
      <c r="C1278" s="1">
        <v>12.982907572751323</v>
      </c>
      <c r="D1278" s="1">
        <v>4.8511489698890644</v>
      </c>
      <c r="G1278" s="1">
        <v>968</v>
      </c>
      <c r="H1278" s="1" t="s">
        <v>888</v>
      </c>
      <c r="I1278" s="1">
        <v>25.567050260647193</v>
      </c>
      <c r="J1278" s="1">
        <v>7.2427184466019412</v>
      </c>
      <c r="M1278" s="1"/>
    </row>
    <row r="1279" spans="1:13" x14ac:dyDescent="0.25">
      <c r="A1279" s="1">
        <v>765</v>
      </c>
      <c r="B1279" s="1" t="s">
        <v>887</v>
      </c>
      <c r="C1279" s="1">
        <v>13.009775958994709</v>
      </c>
      <c r="D1279" s="1">
        <v>1.3152550767706788</v>
      </c>
      <c r="G1279" s="1">
        <v>968</v>
      </c>
      <c r="H1279" s="1" t="s">
        <v>888</v>
      </c>
      <c r="I1279" s="1">
        <v>24.760519327235173</v>
      </c>
      <c r="J1279" s="1">
        <v>7.0226537216828477</v>
      </c>
      <c r="M1279" s="1"/>
    </row>
    <row r="1280" spans="1:13" x14ac:dyDescent="0.25">
      <c r="A1280" s="1">
        <v>727</v>
      </c>
      <c r="B1280" s="1" t="s">
        <v>887</v>
      </c>
      <c r="C1280" s="1">
        <v>13.052928803328912</v>
      </c>
      <c r="D1280" s="1">
        <v>0.58041513035991688</v>
      </c>
      <c r="G1280" s="1">
        <v>970</v>
      </c>
      <c r="H1280" s="1" t="s">
        <v>888</v>
      </c>
      <c r="I1280" s="1">
        <v>25.252306481754697</v>
      </c>
      <c r="J1280" s="1">
        <v>7.4304207119741097</v>
      </c>
      <c r="M1280" s="1"/>
    </row>
    <row r="1281" spans="1:13" x14ac:dyDescent="0.25">
      <c r="A1281" s="1">
        <v>765</v>
      </c>
      <c r="B1281" s="1" t="s">
        <v>887</v>
      </c>
      <c r="C1281" s="1">
        <v>13.059379133597885</v>
      </c>
      <c r="D1281" s="1">
        <v>1.3636380312952874</v>
      </c>
      <c r="G1281" s="1">
        <v>970</v>
      </c>
      <c r="H1281" s="1" t="s">
        <v>888</v>
      </c>
      <c r="I1281" s="1">
        <v>25.586721746827973</v>
      </c>
      <c r="J1281" s="1">
        <v>7.6019417475728162</v>
      </c>
      <c r="M1281" s="1"/>
    </row>
    <row r="1282" spans="1:13" x14ac:dyDescent="0.25">
      <c r="A1282" s="1">
        <v>937</v>
      </c>
      <c r="B1282" s="1" t="s">
        <v>887</v>
      </c>
      <c r="C1282" s="1">
        <v>13.094514715608467</v>
      </c>
      <c r="D1282" s="1">
        <v>4.8276248019017434</v>
      </c>
      <c r="G1282" s="1">
        <v>970</v>
      </c>
      <c r="H1282" s="1" t="s">
        <v>888</v>
      </c>
      <c r="I1282" s="1">
        <v>25.330992426477824</v>
      </c>
      <c r="J1282" s="1">
        <v>7.4676375404530742</v>
      </c>
      <c r="M1282" s="1"/>
    </row>
    <row r="1283" spans="1:13" x14ac:dyDescent="0.25">
      <c r="A1283" s="1">
        <v>763</v>
      </c>
      <c r="B1283" s="1" t="s">
        <v>887</v>
      </c>
      <c r="C1283" s="1">
        <v>13.100941972655356</v>
      </c>
      <c r="D1283" s="1">
        <v>1.3421737258792041</v>
      </c>
      <c r="G1283" s="1">
        <v>972</v>
      </c>
      <c r="H1283" s="1" t="s">
        <v>888</v>
      </c>
      <c r="I1283" s="1">
        <v>26.609639028228585</v>
      </c>
      <c r="J1283" s="1">
        <v>7.8980582524271838</v>
      </c>
      <c r="M1283" s="1"/>
    </row>
    <row r="1284" spans="1:13" x14ac:dyDescent="0.25">
      <c r="A1284" s="1">
        <v>939</v>
      </c>
      <c r="B1284" s="1" t="s">
        <v>887</v>
      </c>
      <c r="C1284" s="1">
        <v>13.154451884920636</v>
      </c>
      <c r="D1284" s="1">
        <v>5.1210578446909665</v>
      </c>
      <c r="G1284" s="1">
        <v>972</v>
      </c>
      <c r="H1284" s="1" t="s">
        <v>888</v>
      </c>
      <c r="I1284" s="1">
        <v>25.921137011901251</v>
      </c>
      <c r="J1284" s="1">
        <v>7.7621359223300965</v>
      </c>
      <c r="M1284" s="1"/>
    </row>
    <row r="1285" spans="1:13" x14ac:dyDescent="0.25">
      <c r="A1285" s="1">
        <v>727</v>
      </c>
      <c r="B1285" s="1" t="s">
        <v>887</v>
      </c>
      <c r="C1285" s="1">
        <v>13.201540994101238</v>
      </c>
      <c r="D1285" s="1">
        <v>0.58486028186939676</v>
      </c>
      <c r="G1285" s="1">
        <v>972</v>
      </c>
      <c r="H1285" s="1" t="s">
        <v>888</v>
      </c>
      <c r="I1285" s="1">
        <v>26.924382807121081</v>
      </c>
      <c r="J1285" s="1">
        <v>7.8365695792880254</v>
      </c>
      <c r="M1285" s="1"/>
    </row>
    <row r="1286" spans="1:13" x14ac:dyDescent="0.25">
      <c r="A1286" s="1">
        <v>859</v>
      </c>
      <c r="B1286" s="1" t="s">
        <v>887</v>
      </c>
      <c r="C1286" s="1">
        <v>13.251591435185185</v>
      </c>
      <c r="D1286" s="1">
        <v>0.93493761140819953</v>
      </c>
      <c r="G1286" s="1">
        <v>1038</v>
      </c>
      <c r="H1286" s="1" t="s">
        <v>888</v>
      </c>
      <c r="I1286" s="1">
        <v>10.88570586501621</v>
      </c>
      <c r="J1286" s="1">
        <v>1.5229455803934031</v>
      </c>
      <c r="M1286" s="1"/>
    </row>
    <row r="1287" spans="1:13" x14ac:dyDescent="0.25">
      <c r="A1287" s="1">
        <v>765</v>
      </c>
      <c r="B1287" s="1" t="s">
        <v>887</v>
      </c>
      <c r="C1287" s="1">
        <v>13.284660218253968</v>
      </c>
      <c r="D1287" s="1">
        <v>1.3686826995395596</v>
      </c>
      <c r="G1287" s="1">
        <v>1038</v>
      </c>
      <c r="H1287" s="1" t="s">
        <v>888</v>
      </c>
      <c r="I1287" s="1">
        <v>10.693152569014638</v>
      </c>
      <c r="J1287" s="1">
        <v>1.4902796906451954</v>
      </c>
      <c r="M1287" s="1"/>
    </row>
    <row r="1288" spans="1:13" x14ac:dyDescent="0.25">
      <c r="A1288" s="1">
        <v>731</v>
      </c>
      <c r="B1288" s="1" t="s">
        <v>887</v>
      </c>
      <c r="C1288" s="1">
        <v>13.343294160684071</v>
      </c>
      <c r="D1288" s="1">
        <v>0.62931179696419548</v>
      </c>
      <c r="G1288" s="1">
        <v>1038</v>
      </c>
      <c r="H1288" s="1" t="s">
        <v>888</v>
      </c>
      <c r="I1288" s="1">
        <v>10.987877001670105</v>
      </c>
      <c r="J1288" s="1">
        <v>1.4536409224140974</v>
      </c>
      <c r="M1288" s="1"/>
    </row>
    <row r="1289" spans="1:13" x14ac:dyDescent="0.25">
      <c r="A1289" s="1">
        <v>771</v>
      </c>
      <c r="B1289" s="1" t="s">
        <v>887</v>
      </c>
      <c r="C1289" s="1">
        <v>13.381799768518517</v>
      </c>
      <c r="D1289" s="1">
        <v>0.32283125126116707</v>
      </c>
      <c r="G1289" s="1">
        <v>1040</v>
      </c>
      <c r="H1289" s="1" t="s">
        <v>888</v>
      </c>
      <c r="I1289" s="1">
        <v>7.6673150604185096</v>
      </c>
      <c r="J1289" s="1">
        <v>0.88397429106190617</v>
      </c>
      <c r="M1289" s="1"/>
    </row>
    <row r="1290" spans="1:13" x14ac:dyDescent="0.25">
      <c r="A1290" s="1">
        <v>939</v>
      </c>
      <c r="B1290" s="1" t="s">
        <v>887</v>
      </c>
      <c r="C1290" s="1">
        <v>13.39833416005291</v>
      </c>
      <c r="D1290" s="1">
        <v>5.0331517432646589</v>
      </c>
      <c r="G1290" s="1">
        <v>1040</v>
      </c>
      <c r="H1290" s="1" t="s">
        <v>888</v>
      </c>
      <c r="I1290" s="1">
        <v>7.6162294920915619</v>
      </c>
      <c r="J1290" s="1">
        <v>0.90648726913161681</v>
      </c>
      <c r="M1290" s="1"/>
    </row>
    <row r="1291" spans="1:13" x14ac:dyDescent="0.25">
      <c r="A1291" s="1">
        <v>773</v>
      </c>
      <c r="B1291" s="1" t="s">
        <v>887</v>
      </c>
      <c r="C1291" s="1">
        <v>13.445870535714285</v>
      </c>
      <c r="D1291" s="1">
        <v>0.45972520316254839</v>
      </c>
      <c r="G1291" s="1">
        <v>1040</v>
      </c>
      <c r="H1291" s="1" t="s">
        <v>888</v>
      </c>
      <c r="I1291" s="1">
        <v>7.5788977306218683</v>
      </c>
      <c r="J1291" s="1">
        <v>0.87691139598121259</v>
      </c>
      <c r="M1291" s="1"/>
    </row>
    <row r="1292" spans="1:13" x14ac:dyDescent="0.25">
      <c r="A1292" s="1">
        <v>691</v>
      </c>
      <c r="B1292" s="1" t="s">
        <v>887</v>
      </c>
      <c r="C1292" s="1">
        <v>13.4936432383425</v>
      </c>
      <c r="D1292" s="1">
        <v>0.66442458306459051</v>
      </c>
      <c r="G1292" s="1">
        <v>1042</v>
      </c>
      <c r="H1292" s="1" t="s">
        <v>888</v>
      </c>
      <c r="I1292" s="1">
        <v>7.7184006287454565</v>
      </c>
      <c r="J1292" s="1">
        <v>0.74161281209167629</v>
      </c>
      <c r="M1292" s="1"/>
    </row>
    <row r="1293" spans="1:13" x14ac:dyDescent="0.25">
      <c r="A1293" s="1">
        <v>859</v>
      </c>
      <c r="B1293" s="1" t="s">
        <v>887</v>
      </c>
      <c r="C1293" s="1">
        <v>13.505807705026456</v>
      </c>
      <c r="D1293" s="1">
        <v>0.95098039215686259</v>
      </c>
      <c r="G1293" s="1">
        <v>1042</v>
      </c>
      <c r="H1293" s="1" t="s">
        <v>888</v>
      </c>
      <c r="I1293" s="1">
        <v>7.6417722762550353</v>
      </c>
      <c r="J1293" s="1">
        <v>0.77427870183988401</v>
      </c>
      <c r="M1293" s="1"/>
    </row>
    <row r="1294" spans="1:13" x14ac:dyDescent="0.25">
      <c r="A1294" s="1">
        <v>859</v>
      </c>
      <c r="B1294" s="1" t="s">
        <v>887</v>
      </c>
      <c r="C1294" s="1">
        <v>13.551277281746033</v>
      </c>
      <c r="D1294" s="1">
        <v>0.91711229946524053</v>
      </c>
      <c r="G1294" s="1">
        <v>1042</v>
      </c>
      <c r="H1294" s="1" t="s">
        <v>888</v>
      </c>
      <c r="I1294" s="1">
        <v>7.5278121622949214</v>
      </c>
      <c r="J1294" s="1">
        <v>0.77758943390895918</v>
      </c>
      <c r="M1294" s="1"/>
    </row>
    <row r="1295" spans="1:13" x14ac:dyDescent="0.25">
      <c r="A1295" s="1">
        <v>939</v>
      </c>
      <c r="B1295" s="1" t="s">
        <v>887</v>
      </c>
      <c r="C1295" s="1">
        <v>13.586412863756616</v>
      </c>
      <c r="D1295" s="1">
        <v>4.9217214738510293</v>
      </c>
      <c r="G1295" s="1">
        <v>1044</v>
      </c>
      <c r="H1295" s="1" t="s">
        <v>888</v>
      </c>
      <c r="I1295" s="1">
        <v>8.1211906867079282</v>
      </c>
      <c r="J1295" s="1">
        <v>0.76302221280502869</v>
      </c>
      <c r="M1295" s="1"/>
    </row>
    <row r="1296" spans="1:13" x14ac:dyDescent="0.25">
      <c r="A1296" s="1">
        <v>731</v>
      </c>
      <c r="B1296" s="1" t="s">
        <v>887</v>
      </c>
      <c r="C1296" s="1">
        <v>13.603937079884767</v>
      </c>
      <c r="D1296" s="1">
        <v>0.66393718766961751</v>
      </c>
      <c r="G1296" s="1">
        <v>1044</v>
      </c>
      <c r="H1296" s="1" t="s">
        <v>888</v>
      </c>
      <c r="I1296" s="1">
        <v>8.0799292661361637</v>
      </c>
      <c r="J1296" s="1">
        <v>0.84292121340537485</v>
      </c>
      <c r="M1296" s="1"/>
    </row>
    <row r="1297" spans="1:13" x14ac:dyDescent="0.25">
      <c r="A1297" s="1">
        <v>691</v>
      </c>
      <c r="B1297" s="1" t="s">
        <v>887</v>
      </c>
      <c r="C1297" s="1">
        <v>13.6131544785807</v>
      </c>
      <c r="D1297" s="1">
        <v>0.67041371049479415</v>
      </c>
      <c r="G1297" s="1">
        <v>1044</v>
      </c>
      <c r="H1297" s="1" t="s">
        <v>888</v>
      </c>
      <c r="I1297" s="1">
        <v>8.2587287552804796</v>
      </c>
      <c r="J1297" s="1">
        <v>0.78730091464491281</v>
      </c>
      <c r="M1297" s="1"/>
    </row>
    <row r="1298" spans="1:13" x14ac:dyDescent="0.25">
      <c r="A1298" s="1">
        <v>861</v>
      </c>
      <c r="B1298" s="1" t="s">
        <v>887</v>
      </c>
      <c r="C1298" s="1">
        <v>13.625682043650794</v>
      </c>
      <c r="D1298" s="1">
        <v>0.89215686274509798</v>
      </c>
      <c r="G1298" s="1">
        <v>1046</v>
      </c>
      <c r="H1298" s="1" t="s">
        <v>888</v>
      </c>
      <c r="I1298" s="1">
        <v>105.32318212620901</v>
      </c>
      <c r="J1298" s="1">
        <v>20.160177748787149</v>
      </c>
      <c r="M1298" s="1"/>
    </row>
    <row r="1299" spans="1:13" x14ac:dyDescent="0.25">
      <c r="A1299" s="1">
        <v>771</v>
      </c>
      <c r="B1299" s="1" t="s">
        <v>887</v>
      </c>
      <c r="C1299" s="1">
        <v>13.631882440476192</v>
      </c>
      <c r="D1299" s="1">
        <v>0.33613083117788417</v>
      </c>
      <c r="G1299" s="1">
        <v>1046</v>
      </c>
      <c r="H1299" s="1" t="s">
        <v>888</v>
      </c>
      <c r="I1299" s="1">
        <v>106.86331806887488</v>
      </c>
      <c r="J1299" s="1">
        <v>20.076093603489745</v>
      </c>
      <c r="M1299" s="1"/>
    </row>
    <row r="1300" spans="1:13" x14ac:dyDescent="0.25">
      <c r="A1300" s="1">
        <v>695</v>
      </c>
      <c r="B1300" s="1" t="s">
        <v>887</v>
      </c>
      <c r="C1300" s="1">
        <v>13.656425789701428</v>
      </c>
      <c r="D1300" s="1">
        <v>0.57896434165668487</v>
      </c>
      <c r="G1300" s="1">
        <v>1046</v>
      </c>
      <c r="H1300" s="1" t="s">
        <v>888</v>
      </c>
      <c r="I1300" s="1">
        <v>106.78117748526603</v>
      </c>
      <c r="J1300" s="1">
        <v>20.343634065799662</v>
      </c>
      <c r="M1300" s="1"/>
    </row>
    <row r="1301" spans="1:13" x14ac:dyDescent="0.25">
      <c r="A1301" s="1">
        <v>773</v>
      </c>
      <c r="B1301" s="1" t="s">
        <v>887</v>
      </c>
      <c r="C1301" s="1">
        <v>13.698020006613756</v>
      </c>
      <c r="D1301" s="1">
        <v>0.49756021499458847</v>
      </c>
      <c r="G1301" s="1">
        <v>1048</v>
      </c>
      <c r="H1301" s="1" t="s">
        <v>888</v>
      </c>
      <c r="I1301" s="1">
        <v>101.21615294576669</v>
      </c>
      <c r="J1301" s="1">
        <v>19.51553263484039</v>
      </c>
      <c r="M1301" s="1"/>
    </row>
    <row r="1302" spans="1:13" x14ac:dyDescent="0.25">
      <c r="A1302" s="1">
        <v>773</v>
      </c>
      <c r="B1302" s="1" t="s">
        <v>887</v>
      </c>
      <c r="C1302" s="1">
        <v>13.739355985449736</v>
      </c>
      <c r="D1302" s="1">
        <v>0.44275677361363347</v>
      </c>
      <c r="G1302" s="1">
        <v>1048</v>
      </c>
      <c r="H1302" s="1" t="s">
        <v>888</v>
      </c>
      <c r="I1302" s="1">
        <v>99.614411565394178</v>
      </c>
      <c r="J1302" s="1">
        <v>19.665864894614536</v>
      </c>
      <c r="M1302" s="1"/>
    </row>
    <row r="1303" spans="1:13" x14ac:dyDescent="0.25">
      <c r="A1303" s="1">
        <v>731</v>
      </c>
      <c r="B1303" s="1" t="s">
        <v>887</v>
      </c>
      <c r="C1303" s="1">
        <v>13.745690246467602</v>
      </c>
      <c r="D1303" s="1">
        <v>0.69481929289337241</v>
      </c>
      <c r="G1303" s="1">
        <v>1048</v>
      </c>
      <c r="H1303" s="1" t="s">
        <v>888</v>
      </c>
      <c r="I1303" s="1">
        <v>103.59822987042322</v>
      </c>
      <c r="J1303" s="1">
        <v>19.890089282074278</v>
      </c>
      <c r="M1303" s="1"/>
    </row>
    <row r="1304" spans="1:13" x14ac:dyDescent="0.25">
      <c r="A1304" s="1">
        <v>861</v>
      </c>
      <c r="B1304" s="1" t="s">
        <v>887</v>
      </c>
      <c r="C1304" s="1">
        <v>13.757957175925927</v>
      </c>
      <c r="D1304" s="1">
        <v>0.90730837789661312</v>
      </c>
      <c r="G1304" s="1">
        <v>1050</v>
      </c>
      <c r="H1304" s="1" t="s">
        <v>888</v>
      </c>
      <c r="I1304" s="1">
        <v>107.1097398197014</v>
      </c>
      <c r="J1304" s="1">
        <v>20.305413999755391</v>
      </c>
      <c r="M1304" s="1"/>
    </row>
    <row r="1305" spans="1:13" x14ac:dyDescent="0.25">
      <c r="A1305" s="1">
        <v>863</v>
      </c>
      <c r="B1305" s="1" t="s">
        <v>887</v>
      </c>
      <c r="C1305" s="1">
        <v>13.813760747354497</v>
      </c>
      <c r="D1305" s="1">
        <v>0.90909090909090906</v>
      </c>
      <c r="G1305" s="1">
        <v>1050</v>
      </c>
      <c r="H1305" s="1" t="s">
        <v>888</v>
      </c>
      <c r="I1305" s="1">
        <v>108.81415692958498</v>
      </c>
      <c r="J1305" s="1">
        <v>20.868522972807696</v>
      </c>
      <c r="M1305" s="1"/>
    </row>
    <row r="1306" spans="1:13" x14ac:dyDescent="0.25">
      <c r="A1306" s="1">
        <v>771</v>
      </c>
      <c r="B1306" s="1" t="s">
        <v>887</v>
      </c>
      <c r="C1306" s="1">
        <v>13.826161541005291</v>
      </c>
      <c r="D1306" s="1">
        <v>0.3414048025241686</v>
      </c>
      <c r="G1306" s="1">
        <v>1050</v>
      </c>
      <c r="H1306" s="1" t="s">
        <v>888</v>
      </c>
      <c r="I1306" s="1">
        <v>107.84900507218103</v>
      </c>
      <c r="J1306" s="1">
        <v>20.44555424191773</v>
      </c>
      <c r="M1306" s="1"/>
    </row>
    <row r="1307" spans="1:13" x14ac:dyDescent="0.25">
      <c r="A1307" s="1">
        <v>863</v>
      </c>
      <c r="B1307" s="1" t="s">
        <v>887</v>
      </c>
      <c r="C1307" s="1">
        <v>13.828228339947092</v>
      </c>
      <c r="D1307" s="1">
        <v>0.94385026737967903</v>
      </c>
      <c r="G1307" s="1">
        <v>1052</v>
      </c>
      <c r="H1307" s="1" t="s">
        <v>888</v>
      </c>
      <c r="I1307" s="1">
        <v>24.866480481343821</v>
      </c>
      <c r="J1307" s="1">
        <v>4.2122181907130338</v>
      </c>
      <c r="M1307" s="1"/>
    </row>
    <row r="1308" spans="1:13" x14ac:dyDescent="0.25">
      <c r="A1308" s="1">
        <v>941</v>
      </c>
      <c r="B1308" s="1" t="s">
        <v>887</v>
      </c>
      <c r="C1308" s="1">
        <v>13.842695932539682</v>
      </c>
      <c r="D1308" s="1">
        <v>4.9922939778129951</v>
      </c>
      <c r="G1308" s="1">
        <v>1052</v>
      </c>
      <c r="H1308" s="1" t="s">
        <v>888</v>
      </c>
      <c r="I1308" s="1">
        <v>25.687886317432284</v>
      </c>
      <c r="J1308" s="1">
        <v>4.2835623139956791</v>
      </c>
      <c r="M1308" s="1"/>
    </row>
    <row r="1309" spans="1:13" x14ac:dyDescent="0.25">
      <c r="A1309" s="1">
        <v>691</v>
      </c>
      <c r="B1309" s="1" t="s">
        <v>887</v>
      </c>
      <c r="C1309" s="1">
        <v>13.905750963301804</v>
      </c>
      <c r="D1309" s="1">
        <v>0.68676863540035027</v>
      </c>
      <c r="G1309" s="1">
        <v>1052</v>
      </c>
      <c r="H1309" s="1" t="s">
        <v>888</v>
      </c>
      <c r="I1309" s="1">
        <v>25.277183399388051</v>
      </c>
      <c r="J1309" s="1">
        <v>4.2020261731012276</v>
      </c>
      <c r="M1309" s="1"/>
    </row>
    <row r="1310" spans="1:13" x14ac:dyDescent="0.25">
      <c r="A1310" s="1">
        <v>695</v>
      </c>
      <c r="B1310" s="1" t="s">
        <v>887</v>
      </c>
      <c r="C1310" s="1">
        <v>13.940780119923348</v>
      </c>
      <c r="D1310" s="1">
        <v>0.57389661844651252</v>
      </c>
      <c r="G1310" s="1">
        <v>1054</v>
      </c>
      <c r="H1310" s="1" t="s">
        <v>888</v>
      </c>
      <c r="I1310" s="1">
        <v>27.412838573218064</v>
      </c>
      <c r="J1310" s="1">
        <v>4.8135472298096138</v>
      </c>
      <c r="M1310" s="1"/>
    </row>
    <row r="1311" spans="1:13" x14ac:dyDescent="0.25">
      <c r="A1311" s="1">
        <v>735</v>
      </c>
      <c r="B1311" s="1" t="s">
        <v>887</v>
      </c>
      <c r="C1311" s="1">
        <v>13.981183410306826</v>
      </c>
      <c r="D1311" s="1">
        <v>0.68990623069868418</v>
      </c>
      <c r="G1311" s="1">
        <v>1054</v>
      </c>
      <c r="H1311" s="1" t="s">
        <v>888</v>
      </c>
      <c r="I1311" s="1">
        <v>27.946752366675572</v>
      </c>
      <c r="J1311" s="1">
        <v>4.7141750580945008</v>
      </c>
      <c r="M1311" s="1"/>
    </row>
    <row r="1312" spans="1:13" x14ac:dyDescent="0.25">
      <c r="A1312" s="1">
        <v>941</v>
      </c>
      <c r="B1312" s="1" t="s">
        <v>887</v>
      </c>
      <c r="C1312" s="1">
        <v>13.995639054232804</v>
      </c>
      <c r="D1312" s="1">
        <v>4.9501980982567355</v>
      </c>
      <c r="G1312" s="1">
        <v>1054</v>
      </c>
      <c r="H1312" s="1" t="s">
        <v>888</v>
      </c>
      <c r="I1312" s="1">
        <v>28.049428096186627</v>
      </c>
      <c r="J1312" s="1">
        <v>4.6912430184679366</v>
      </c>
      <c r="M1312" s="1"/>
    </row>
    <row r="1313" spans="1:13" x14ac:dyDescent="0.25">
      <c r="A1313" s="1">
        <v>941</v>
      </c>
      <c r="B1313" s="1" t="s">
        <v>887</v>
      </c>
      <c r="C1313" s="1">
        <v>14.022507440476192</v>
      </c>
      <c r="D1313" s="1">
        <v>5.0603902535657674</v>
      </c>
      <c r="G1313" s="1">
        <v>1056</v>
      </c>
      <c r="H1313" s="1" t="s">
        <v>888</v>
      </c>
      <c r="I1313" s="1">
        <v>28.60387703554634</v>
      </c>
      <c r="J1313" s="1">
        <v>4.9256594235394839</v>
      </c>
      <c r="M1313" s="1"/>
    </row>
    <row r="1314" spans="1:13" x14ac:dyDescent="0.25">
      <c r="A1314" s="1">
        <v>861</v>
      </c>
      <c r="B1314" s="1" t="s">
        <v>887</v>
      </c>
      <c r="C1314" s="1">
        <v>14.059709821428571</v>
      </c>
      <c r="D1314" s="1">
        <v>0.89928698752228153</v>
      </c>
      <c r="G1314" s="1">
        <v>1056</v>
      </c>
      <c r="H1314" s="1" t="s">
        <v>888</v>
      </c>
      <c r="I1314" s="1">
        <v>28.911904224079514</v>
      </c>
      <c r="J1314" s="1">
        <v>4.8186432386155165</v>
      </c>
      <c r="M1314" s="1"/>
    </row>
    <row r="1315" spans="1:13" x14ac:dyDescent="0.25">
      <c r="A1315" s="1">
        <v>695</v>
      </c>
      <c r="B1315" s="1" t="s">
        <v>887</v>
      </c>
      <c r="C1315" s="1">
        <v>14.078836207784713</v>
      </c>
      <c r="D1315" s="1">
        <v>0.61443840412789097</v>
      </c>
      <c r="G1315" s="1">
        <v>1056</v>
      </c>
      <c r="H1315" s="1" t="s">
        <v>888</v>
      </c>
      <c r="I1315" s="1">
        <v>28.295849847013166</v>
      </c>
      <c r="J1315" s="1">
        <v>4.836479269436178</v>
      </c>
      <c r="M1315" s="1"/>
    </row>
    <row r="1316" spans="1:13" x14ac:dyDescent="0.25">
      <c r="A1316" s="1">
        <v>289</v>
      </c>
      <c r="B1316" s="1" t="s">
        <v>887</v>
      </c>
      <c r="C1316" s="1">
        <v>14.116741203273984</v>
      </c>
      <c r="D1316" s="1">
        <v>0.8470707242194021</v>
      </c>
      <c r="G1316" s="1">
        <v>1058</v>
      </c>
      <c r="H1316" s="1" t="s">
        <v>888</v>
      </c>
      <c r="I1316" s="1">
        <v>171.79544941166805</v>
      </c>
      <c r="J1316" s="1">
        <v>24.364385013657301</v>
      </c>
      <c r="M1316" s="1"/>
    </row>
    <row r="1317" spans="1:13" x14ac:dyDescent="0.25">
      <c r="A1317" s="1">
        <v>673</v>
      </c>
      <c r="B1317" s="1" t="s">
        <v>887</v>
      </c>
      <c r="C1317" s="1">
        <v>14.124168057530236</v>
      </c>
      <c r="D1317" s="1">
        <v>2.2616787984888975</v>
      </c>
      <c r="G1317" s="1">
        <v>1058</v>
      </c>
      <c r="H1317" s="1" t="s">
        <v>888</v>
      </c>
      <c r="I1317" s="1">
        <v>178.36669610037578</v>
      </c>
      <c r="J1317" s="1">
        <v>25.146622365363445</v>
      </c>
      <c r="M1317" s="1"/>
    </row>
    <row r="1318" spans="1:13" x14ac:dyDescent="0.25">
      <c r="A1318" s="1">
        <v>673</v>
      </c>
      <c r="B1318" s="1" t="s">
        <v>887</v>
      </c>
      <c r="C1318" s="1">
        <v>14.155076136902185</v>
      </c>
      <c r="D1318" s="1">
        <v>2.1619367916705063</v>
      </c>
      <c r="G1318" s="1">
        <v>1058</v>
      </c>
      <c r="H1318" s="1" t="s">
        <v>888</v>
      </c>
      <c r="I1318" s="1">
        <v>174.81411585929317</v>
      </c>
      <c r="J1318" s="1">
        <v>24.797545762159075</v>
      </c>
      <c r="M1318" s="1"/>
    </row>
    <row r="1319" spans="1:13" x14ac:dyDescent="0.25">
      <c r="A1319" s="1">
        <v>729</v>
      </c>
      <c r="B1319" s="1" t="s">
        <v>887</v>
      </c>
      <c r="C1319" s="1">
        <v>14.191526818784579</v>
      </c>
      <c r="D1319" s="1">
        <v>0.76079469950775791</v>
      </c>
      <c r="G1319" s="1">
        <v>1060</v>
      </c>
      <c r="H1319" s="1" t="s">
        <v>888</v>
      </c>
      <c r="I1319" s="1">
        <v>185.57453231205207</v>
      </c>
      <c r="J1319" s="1">
        <v>25.69189530759509</v>
      </c>
      <c r="M1319" s="1"/>
    </row>
    <row r="1320" spans="1:13" x14ac:dyDescent="0.25">
      <c r="A1320" s="1">
        <v>729</v>
      </c>
      <c r="B1320" s="1" t="s">
        <v>887</v>
      </c>
      <c r="C1320" s="1">
        <v>14.212103891353056</v>
      </c>
      <c r="D1320" s="1">
        <v>0.78419023376817831</v>
      </c>
      <c r="G1320" s="1">
        <v>1060</v>
      </c>
      <c r="H1320" s="1" t="s">
        <v>888</v>
      </c>
      <c r="I1320" s="1">
        <v>192.24845473027085</v>
      </c>
      <c r="J1320" s="1">
        <v>26.558216804598636</v>
      </c>
      <c r="M1320" s="1"/>
    </row>
    <row r="1321" spans="1:13" x14ac:dyDescent="0.25">
      <c r="A1321" s="1">
        <v>863</v>
      </c>
      <c r="B1321" s="1" t="s">
        <v>887</v>
      </c>
      <c r="C1321" s="1">
        <v>14.264322916666668</v>
      </c>
      <c r="D1321" s="1">
        <v>0.95008912655971489</v>
      </c>
      <c r="G1321" s="1">
        <v>1060</v>
      </c>
      <c r="H1321" s="1" t="s">
        <v>888</v>
      </c>
      <c r="I1321" s="1">
        <v>188.16196069573073</v>
      </c>
      <c r="J1321" s="1">
        <v>26.277936320273959</v>
      </c>
      <c r="M1321" s="1"/>
    </row>
    <row r="1322" spans="1:13" x14ac:dyDescent="0.25">
      <c r="A1322" s="1">
        <v>289</v>
      </c>
      <c r="B1322" s="1" t="s">
        <v>887</v>
      </c>
      <c r="C1322" s="1">
        <v>14.283393806429837</v>
      </c>
      <c r="D1322" s="1">
        <v>0.8470707242194021</v>
      </c>
      <c r="G1322" s="1">
        <v>1062</v>
      </c>
      <c r="H1322" s="1" t="s">
        <v>888</v>
      </c>
      <c r="I1322" s="1">
        <v>188.20303098753516</v>
      </c>
      <c r="J1322" s="1">
        <v>25.946695747890253</v>
      </c>
      <c r="M1322" s="1"/>
    </row>
    <row r="1323" spans="1:13" x14ac:dyDescent="0.25">
      <c r="A1323" s="1">
        <v>289</v>
      </c>
      <c r="B1323" s="1" t="s">
        <v>887</v>
      </c>
      <c r="C1323" s="1">
        <v>14.296050966163193</v>
      </c>
      <c r="D1323" s="1">
        <v>0.87324392003734974</v>
      </c>
      <c r="G1323" s="1">
        <v>1062</v>
      </c>
      <c r="H1323" s="1" t="s">
        <v>888</v>
      </c>
      <c r="I1323" s="1">
        <v>189.20925313674354</v>
      </c>
      <c r="J1323" s="1">
        <v>25.819295527742671</v>
      </c>
      <c r="M1323" s="1"/>
    </row>
    <row r="1324" spans="1:13" x14ac:dyDescent="0.25">
      <c r="A1324" s="1">
        <v>735</v>
      </c>
      <c r="B1324" s="1" t="s">
        <v>887</v>
      </c>
      <c r="C1324" s="1">
        <v>14.342425350953404</v>
      </c>
      <c r="D1324" s="1">
        <v>0.6885024986430589</v>
      </c>
      <c r="G1324" s="1">
        <v>1062</v>
      </c>
      <c r="H1324" s="1" t="s">
        <v>888</v>
      </c>
      <c r="I1324" s="1">
        <v>192.22791958436864</v>
      </c>
      <c r="J1324" s="1">
        <v>26.481776672510087</v>
      </c>
      <c r="M1324" s="1"/>
    </row>
    <row r="1325" spans="1:13" x14ac:dyDescent="0.25">
      <c r="A1325" s="1">
        <v>735</v>
      </c>
      <c r="B1325" s="1" t="s">
        <v>887</v>
      </c>
      <c r="C1325" s="1">
        <v>14.351570716539392</v>
      </c>
      <c r="D1325" s="1">
        <v>0.68546107918920429</v>
      </c>
      <c r="G1325" s="1">
        <v>1064</v>
      </c>
      <c r="H1325" s="1" t="s">
        <v>888</v>
      </c>
      <c r="I1325" s="1">
        <v>16.352608990286875</v>
      </c>
      <c r="J1325" s="1">
        <v>2.4270863060051364</v>
      </c>
      <c r="M1325" s="1"/>
    </row>
    <row r="1326" spans="1:13" x14ac:dyDescent="0.25">
      <c r="A1326" s="1">
        <v>673</v>
      </c>
      <c r="B1326" s="1" t="s">
        <v>887</v>
      </c>
      <c r="C1326" s="1">
        <v>14.422946158125734</v>
      </c>
      <c r="D1326" s="1">
        <v>2.1921127798765321</v>
      </c>
      <c r="G1326" s="1">
        <v>1064</v>
      </c>
      <c r="H1326" s="1" t="s">
        <v>888</v>
      </c>
      <c r="I1326" s="1">
        <v>15.931638499291539</v>
      </c>
      <c r="J1326" s="1">
        <v>2.3776550205878753</v>
      </c>
      <c r="M1326" s="1"/>
    </row>
    <row r="1327" spans="1:13" x14ac:dyDescent="0.25">
      <c r="A1327" s="1">
        <v>693</v>
      </c>
      <c r="B1327" s="1" t="s">
        <v>887</v>
      </c>
      <c r="C1327" s="1">
        <v>14.433248851249713</v>
      </c>
      <c r="D1327" s="1">
        <v>0.67386897631991161</v>
      </c>
      <c r="G1327" s="1">
        <v>1064</v>
      </c>
      <c r="H1327" s="1" t="s">
        <v>888</v>
      </c>
      <c r="I1327" s="1">
        <v>16.492247982421915</v>
      </c>
      <c r="J1327" s="1">
        <v>2.392943047005585</v>
      </c>
      <c r="M1327" s="1"/>
    </row>
    <row r="1328" spans="1:13" x14ac:dyDescent="0.25">
      <c r="A1328" s="1">
        <v>693</v>
      </c>
      <c r="B1328" s="1" t="s">
        <v>887</v>
      </c>
      <c r="C1328" s="1">
        <v>14.509488780367185</v>
      </c>
      <c r="D1328" s="1">
        <v>0.66811019994471588</v>
      </c>
      <c r="G1328" s="1">
        <v>1066</v>
      </c>
      <c r="H1328" s="1" t="s">
        <v>888</v>
      </c>
      <c r="I1328" s="1">
        <v>17.525165821303158</v>
      </c>
      <c r="J1328" s="1">
        <v>2.7088955929715843</v>
      </c>
      <c r="M1328" s="1"/>
    </row>
    <row r="1329" spans="1:13" x14ac:dyDescent="0.25">
      <c r="A1329" s="1">
        <v>729</v>
      </c>
      <c r="B1329" s="1" t="s">
        <v>887</v>
      </c>
      <c r="C1329" s="1">
        <v>14.57563217339613</v>
      </c>
      <c r="D1329" s="1">
        <v>0.76945104718411339</v>
      </c>
      <c r="G1329" s="1">
        <v>1066</v>
      </c>
      <c r="H1329" s="1" t="s">
        <v>888</v>
      </c>
      <c r="I1329" s="1">
        <v>17.773641086719923</v>
      </c>
      <c r="J1329" s="1">
        <v>2.6490174895022216</v>
      </c>
      <c r="M1329" s="1"/>
    </row>
    <row r="1330" spans="1:13" x14ac:dyDescent="0.25">
      <c r="A1330" s="1">
        <v>737</v>
      </c>
      <c r="B1330" s="1" t="s">
        <v>887</v>
      </c>
      <c r="C1330" s="1">
        <v>14.664799487859527</v>
      </c>
      <c r="D1330" s="1">
        <v>0.67797450822586969</v>
      </c>
      <c r="G1330" s="1">
        <v>1066</v>
      </c>
      <c r="H1330" s="1" t="s">
        <v>888</v>
      </c>
      <c r="I1330" s="1">
        <v>17.564182598517363</v>
      </c>
      <c r="J1330" s="1">
        <v>2.561366138040686</v>
      </c>
      <c r="M1330" s="1"/>
    </row>
    <row r="1331" spans="1:13" x14ac:dyDescent="0.25">
      <c r="A1331" s="1">
        <v>693</v>
      </c>
      <c r="B1331" s="1" t="s">
        <v>887</v>
      </c>
      <c r="C1331" s="1">
        <v>14.740269106344398</v>
      </c>
      <c r="D1331" s="1">
        <v>0.674790380539943</v>
      </c>
      <c r="G1331" s="1">
        <v>1068</v>
      </c>
      <c r="H1331" s="1" t="s">
        <v>888</v>
      </c>
      <c r="I1331" s="1">
        <v>17.231513234901534</v>
      </c>
      <c r="J1331" s="1">
        <v>2.6169126340250313</v>
      </c>
      <c r="M1331" s="1"/>
    </row>
    <row r="1332" spans="1:13" x14ac:dyDescent="0.25">
      <c r="A1332" s="1">
        <v>737</v>
      </c>
      <c r="B1332" s="1" t="s">
        <v>887</v>
      </c>
      <c r="C1332" s="1">
        <v>14.756253143719418</v>
      </c>
      <c r="D1332" s="1">
        <v>0.69669093563420603</v>
      </c>
      <c r="G1332" s="1">
        <v>1068</v>
      </c>
      <c r="H1332" s="1" t="s">
        <v>888</v>
      </c>
      <c r="I1332" s="1">
        <v>16.882415754563937</v>
      </c>
      <c r="J1332" s="1">
        <v>2.7190876105833905</v>
      </c>
      <c r="M1332" s="1"/>
    </row>
    <row r="1333" spans="1:13" x14ac:dyDescent="0.25">
      <c r="A1333" s="1">
        <v>677</v>
      </c>
      <c r="B1333" s="1" t="s">
        <v>887</v>
      </c>
      <c r="C1333" s="1">
        <v>14.779419340215531</v>
      </c>
      <c r="D1333" s="1">
        <v>2.2725052980742655</v>
      </c>
      <c r="G1333" s="1">
        <v>1068</v>
      </c>
      <c r="H1333" s="1" t="s">
        <v>888</v>
      </c>
      <c r="I1333" s="1">
        <v>17.514898248352054</v>
      </c>
      <c r="J1333" s="1">
        <v>2.7674996942394716</v>
      </c>
      <c r="M1333" s="1"/>
    </row>
    <row r="1334" spans="1:13" x14ac:dyDescent="0.25">
      <c r="A1334" s="1">
        <v>733</v>
      </c>
      <c r="B1334" s="1" t="s">
        <v>887</v>
      </c>
      <c r="C1334" s="1">
        <v>15.032900452695596</v>
      </c>
      <c r="D1334" s="1">
        <v>0.61574238709315154</v>
      </c>
      <c r="G1334" s="1">
        <v>1070</v>
      </c>
      <c r="H1334" s="1" t="s">
        <v>888</v>
      </c>
      <c r="I1334" s="1">
        <v>45.442696675359883</v>
      </c>
      <c r="J1334" s="1">
        <v>5.2492559827143381</v>
      </c>
      <c r="M1334" s="1"/>
    </row>
    <row r="1335" spans="1:13" x14ac:dyDescent="0.25">
      <c r="A1335" s="1">
        <v>733</v>
      </c>
      <c r="B1335" s="1" t="s">
        <v>887</v>
      </c>
      <c r="C1335" s="1">
        <v>15.048904842471076</v>
      </c>
      <c r="D1335" s="1">
        <v>0.63399090381627954</v>
      </c>
      <c r="G1335" s="1">
        <v>1070</v>
      </c>
      <c r="H1335" s="1" t="s">
        <v>888</v>
      </c>
      <c r="I1335" s="1">
        <v>44.744501714684688</v>
      </c>
      <c r="J1335" s="1">
        <v>5.2161319254759677</v>
      </c>
      <c r="M1335" s="1"/>
    </row>
    <row r="1336" spans="1:13" x14ac:dyDescent="0.25">
      <c r="A1336" s="1">
        <v>293</v>
      </c>
      <c r="B1336" s="1" t="s">
        <v>887</v>
      </c>
      <c r="C1336" s="1">
        <v>15.068137709897899</v>
      </c>
      <c r="D1336" s="1">
        <v>0.87271338228428319</v>
      </c>
      <c r="G1336" s="1">
        <v>1070</v>
      </c>
      <c r="H1336" s="1" t="s">
        <v>888</v>
      </c>
      <c r="I1336" s="1">
        <v>44.600755693369209</v>
      </c>
      <c r="J1336" s="1">
        <v>5.3588201720412574</v>
      </c>
      <c r="M1336" s="1"/>
    </row>
    <row r="1337" spans="1:13" x14ac:dyDescent="0.25">
      <c r="A1337" s="1">
        <v>737</v>
      </c>
      <c r="B1337" s="1" t="s">
        <v>887</v>
      </c>
      <c r="C1337" s="1">
        <v>15.126640449951985</v>
      </c>
      <c r="D1337" s="1">
        <v>0.65621666136367884</v>
      </c>
      <c r="G1337" s="1">
        <v>1072</v>
      </c>
      <c r="H1337" s="1" t="s">
        <v>888</v>
      </c>
      <c r="I1337" s="1">
        <v>48.091730496745186</v>
      </c>
      <c r="J1337" s="1">
        <v>5.5371804802478701</v>
      </c>
      <c r="M1337" s="1"/>
    </row>
    <row r="1338" spans="1:13" x14ac:dyDescent="0.25">
      <c r="A1338" s="1">
        <v>677</v>
      </c>
      <c r="B1338" s="1" t="s">
        <v>887</v>
      </c>
      <c r="C1338" s="1">
        <v>15.129710906430937</v>
      </c>
      <c r="D1338" s="1">
        <v>2.2787247765594767</v>
      </c>
      <c r="G1338" s="1">
        <v>1072</v>
      </c>
      <c r="H1338" s="1" t="s">
        <v>888</v>
      </c>
      <c r="I1338" s="1">
        <v>49.631866439411056</v>
      </c>
      <c r="J1338" s="1">
        <v>5.6238126299482252</v>
      </c>
      <c r="M1338" s="1"/>
    </row>
    <row r="1339" spans="1:13" x14ac:dyDescent="0.25">
      <c r="A1339" s="1">
        <v>677</v>
      </c>
      <c r="B1339" s="1" t="s">
        <v>887</v>
      </c>
      <c r="C1339" s="1">
        <v>15.263645917042712</v>
      </c>
      <c r="D1339" s="1">
        <v>2.2706624896342027</v>
      </c>
      <c r="G1339" s="1">
        <v>1072</v>
      </c>
      <c r="H1339" s="1" t="s">
        <v>888</v>
      </c>
      <c r="I1339" s="1">
        <v>48.995276916442499</v>
      </c>
      <c r="J1339" s="1">
        <v>5.6824167312161125</v>
      </c>
      <c r="M1339" s="1"/>
    </row>
    <row r="1340" spans="1:13" x14ac:dyDescent="0.25">
      <c r="A1340" s="1">
        <v>291</v>
      </c>
      <c r="B1340" s="1" t="s">
        <v>887</v>
      </c>
      <c r="C1340" s="1">
        <v>15.274871318876045</v>
      </c>
      <c r="D1340" s="1">
        <v>0.93231045654542111</v>
      </c>
      <c r="G1340" s="1">
        <v>1074</v>
      </c>
      <c r="H1340" s="1" t="s">
        <v>888</v>
      </c>
      <c r="I1340" s="1">
        <v>49.015812062344708</v>
      </c>
      <c r="J1340" s="1">
        <v>5.5703045374862414</v>
      </c>
      <c r="M1340" s="1"/>
    </row>
    <row r="1341" spans="1:13" x14ac:dyDescent="0.25">
      <c r="A1341" s="1">
        <v>793</v>
      </c>
      <c r="B1341" s="1" t="s">
        <v>887</v>
      </c>
      <c r="C1341" s="1">
        <v>15.299789186507937</v>
      </c>
      <c r="D1341" s="1">
        <v>0.67527011905417056</v>
      </c>
      <c r="G1341" s="1">
        <v>1074</v>
      </c>
      <c r="H1341" s="1" t="s">
        <v>888</v>
      </c>
      <c r="I1341" s="1">
        <v>50.309526254184036</v>
      </c>
      <c r="J1341" s="1">
        <v>5.5142484406213059</v>
      </c>
      <c r="M1341" s="1"/>
    </row>
    <row r="1342" spans="1:13" x14ac:dyDescent="0.25">
      <c r="A1342" s="1">
        <v>291</v>
      </c>
      <c r="B1342" s="1" t="s">
        <v>887</v>
      </c>
      <c r="C1342" s="1">
        <v>15.403552442831829</v>
      </c>
      <c r="D1342" s="1">
        <v>0.90861310357511693</v>
      </c>
      <c r="G1342" s="1">
        <v>1074</v>
      </c>
      <c r="H1342" s="1" t="s">
        <v>888</v>
      </c>
      <c r="I1342" s="1">
        <v>50.535412859108369</v>
      </c>
      <c r="J1342" s="1">
        <v>5.6110726079334672</v>
      </c>
      <c r="M1342" s="1"/>
    </row>
    <row r="1343" spans="1:13" x14ac:dyDescent="0.25">
      <c r="A1343" s="1">
        <v>291</v>
      </c>
      <c r="B1343" s="1" t="s">
        <v>887</v>
      </c>
      <c r="C1343" s="1">
        <v>15.414100075942958</v>
      </c>
      <c r="D1343" s="1">
        <v>0.90047819136143048</v>
      </c>
      <c r="G1343" s="1">
        <v>1076</v>
      </c>
      <c r="H1343" s="1" t="s">
        <v>888</v>
      </c>
      <c r="I1343" s="1">
        <v>17.001519600796762</v>
      </c>
      <c r="J1343" s="1">
        <v>1.8402808920053815</v>
      </c>
      <c r="M1343" s="1"/>
    </row>
    <row r="1344" spans="1:13" x14ac:dyDescent="0.25">
      <c r="A1344" s="1">
        <v>733</v>
      </c>
      <c r="B1344" s="1" t="s">
        <v>887</v>
      </c>
      <c r="C1344" s="1">
        <v>15.458159952444099</v>
      </c>
      <c r="D1344" s="1">
        <v>0.61925171723221462</v>
      </c>
      <c r="G1344" s="1">
        <v>1076</v>
      </c>
      <c r="H1344" s="1" t="s">
        <v>888</v>
      </c>
      <c r="I1344" s="1">
        <v>16.656529149639606</v>
      </c>
      <c r="J1344" s="1">
        <v>1.7997676219984506</v>
      </c>
      <c r="M1344" s="1"/>
    </row>
    <row r="1345" spans="1:13" x14ac:dyDescent="0.25">
      <c r="A1345" s="1">
        <v>293</v>
      </c>
      <c r="B1345" s="1" t="s">
        <v>887</v>
      </c>
      <c r="C1345" s="1">
        <v>15.517466880432034</v>
      </c>
      <c r="D1345" s="1">
        <v>0.87448184146117169</v>
      </c>
      <c r="G1345" s="1">
        <v>1076</v>
      </c>
      <c r="H1345" s="1" t="s">
        <v>888</v>
      </c>
      <c r="I1345" s="1">
        <v>17.196603486867776</v>
      </c>
      <c r="J1345" s="1">
        <v>1.8249928655876717</v>
      </c>
      <c r="M1345" s="1"/>
    </row>
    <row r="1346" spans="1:13" x14ac:dyDescent="0.25">
      <c r="A1346" s="1">
        <v>797</v>
      </c>
      <c r="B1346" s="1" t="s">
        <v>887</v>
      </c>
      <c r="C1346" s="1">
        <v>15.535404265873016</v>
      </c>
      <c r="D1346" s="1">
        <v>0.78717003283620424</v>
      </c>
      <c r="G1346" s="1">
        <v>1078</v>
      </c>
      <c r="H1346" s="1" t="s">
        <v>888</v>
      </c>
      <c r="I1346" s="1">
        <v>17.824978951475451</v>
      </c>
      <c r="J1346" s="1">
        <v>1.887418973459986</v>
      </c>
      <c r="M1346" s="1"/>
    </row>
    <row r="1347" spans="1:13" x14ac:dyDescent="0.25">
      <c r="A1347" s="1">
        <v>293</v>
      </c>
      <c r="B1347" s="1" t="s">
        <v>887</v>
      </c>
      <c r="C1347" s="1">
        <v>15.572314572609907</v>
      </c>
      <c r="D1347" s="1">
        <v>0.89517281383076552</v>
      </c>
      <c r="G1347" s="1">
        <v>1078</v>
      </c>
      <c r="H1347" s="1" t="s">
        <v>888</v>
      </c>
      <c r="I1347" s="1">
        <v>17.512844733761831</v>
      </c>
      <c r="J1347" s="1">
        <v>1.8425740959680377</v>
      </c>
      <c r="M1347" s="1"/>
    </row>
    <row r="1348" spans="1:13" x14ac:dyDescent="0.25">
      <c r="A1348" s="1">
        <v>675</v>
      </c>
      <c r="B1348" s="1" t="s">
        <v>887</v>
      </c>
      <c r="C1348" s="1">
        <v>15.587150481135765</v>
      </c>
      <c r="D1348" s="1">
        <v>2.7693725237261591</v>
      </c>
      <c r="G1348" s="1">
        <v>1078</v>
      </c>
      <c r="H1348" s="1" t="s">
        <v>888</v>
      </c>
      <c r="I1348" s="1">
        <v>17.558022054746697</v>
      </c>
      <c r="J1348" s="1">
        <v>1.8252476660279668</v>
      </c>
      <c r="M1348" s="1"/>
    </row>
    <row r="1349" spans="1:13" x14ac:dyDescent="0.25">
      <c r="A1349" s="1">
        <v>793</v>
      </c>
      <c r="B1349" s="1" t="s">
        <v>887</v>
      </c>
      <c r="C1349" s="1">
        <v>15.611875826719578</v>
      </c>
      <c r="D1349" s="1">
        <v>0.6349127730999945</v>
      </c>
      <c r="G1349" s="1">
        <v>1080</v>
      </c>
      <c r="H1349" s="1" t="s">
        <v>888</v>
      </c>
      <c r="I1349" s="1">
        <v>18.751114031665193</v>
      </c>
      <c r="J1349" s="1">
        <v>1.8948081862285455</v>
      </c>
      <c r="M1349" s="1"/>
    </row>
    <row r="1350" spans="1:13" x14ac:dyDescent="0.25">
      <c r="A1350" s="1">
        <v>793</v>
      </c>
      <c r="B1350" s="1" t="s">
        <v>887</v>
      </c>
      <c r="C1350" s="1">
        <v>15.727616567460318</v>
      </c>
      <c r="D1350" s="1">
        <v>0.67389430044209631</v>
      </c>
      <c r="G1350" s="1">
        <v>1080</v>
      </c>
      <c r="H1350" s="1" t="s">
        <v>888</v>
      </c>
      <c r="I1350" s="1">
        <v>19.13101423085611</v>
      </c>
      <c r="J1350" s="1">
        <v>1.9014329976762201</v>
      </c>
      <c r="M1350" s="1"/>
    </row>
    <row r="1351" spans="1:13" x14ac:dyDescent="0.25">
      <c r="A1351" s="1">
        <v>675</v>
      </c>
      <c r="B1351" s="1" t="s">
        <v>887</v>
      </c>
      <c r="C1351" s="1">
        <v>15.72932764624673</v>
      </c>
      <c r="D1351" s="1">
        <v>2.7509444393255325</v>
      </c>
      <c r="G1351" s="1">
        <v>1080</v>
      </c>
      <c r="H1351" s="1" t="s">
        <v>888</v>
      </c>
      <c r="I1351" s="1">
        <v>18.921555742653549</v>
      </c>
      <c r="J1351" s="1">
        <v>1.8983753923926781</v>
      </c>
      <c r="M1351" s="1"/>
    </row>
    <row r="1352" spans="1:13" x14ac:dyDescent="0.25">
      <c r="A1352" s="1">
        <v>797</v>
      </c>
      <c r="B1352" s="1" t="s">
        <v>887</v>
      </c>
      <c r="C1352" s="1">
        <v>15.731750165343916</v>
      </c>
      <c r="D1352" s="1">
        <v>0.81675013299579913</v>
      </c>
      <c r="G1352" s="1">
        <v>1082</v>
      </c>
      <c r="H1352" s="1" t="s">
        <v>888</v>
      </c>
      <c r="I1352" s="1">
        <v>43.758814711378527</v>
      </c>
      <c r="J1352" s="1">
        <v>8.9846304374413961</v>
      </c>
      <c r="M1352" s="1"/>
    </row>
    <row r="1353" spans="1:13" x14ac:dyDescent="0.25">
      <c r="A1353" s="1">
        <v>461</v>
      </c>
      <c r="B1353" s="1" t="s">
        <v>887</v>
      </c>
      <c r="C1353" s="1">
        <v>15.752038677816278</v>
      </c>
      <c r="D1353" s="1">
        <v>3.7675918686473815</v>
      </c>
      <c r="G1353" s="1">
        <v>1082</v>
      </c>
      <c r="H1353" s="1" t="s">
        <v>888</v>
      </c>
      <c r="I1353" s="1">
        <v>42.937408875290068</v>
      </c>
      <c r="J1353" s="1">
        <v>8.8393941864731538</v>
      </c>
      <c r="M1353" s="1"/>
    </row>
    <row r="1354" spans="1:13" x14ac:dyDescent="0.25">
      <c r="A1354" s="1">
        <v>797</v>
      </c>
      <c r="B1354" s="1" t="s">
        <v>887</v>
      </c>
      <c r="C1354" s="1">
        <v>15.806154927248677</v>
      </c>
      <c r="D1354" s="1">
        <v>0.77043090638930167</v>
      </c>
      <c r="G1354" s="1">
        <v>1082</v>
      </c>
      <c r="H1354" s="1" t="s">
        <v>888</v>
      </c>
      <c r="I1354" s="1">
        <v>44.21058792122718</v>
      </c>
      <c r="J1354" s="1">
        <v>8.8139141424436378</v>
      </c>
      <c r="M1354" s="1"/>
    </row>
    <row r="1355" spans="1:13" x14ac:dyDescent="0.25">
      <c r="A1355" s="1">
        <v>675</v>
      </c>
      <c r="B1355" s="1" t="s">
        <v>887</v>
      </c>
      <c r="C1355" s="1">
        <v>15.955986894974346</v>
      </c>
      <c r="D1355" s="1">
        <v>2.7302128443748277</v>
      </c>
      <c r="G1355" s="1">
        <v>1084</v>
      </c>
      <c r="H1355" s="1" t="s">
        <v>888</v>
      </c>
      <c r="I1355" s="1">
        <v>46.982832618025753</v>
      </c>
      <c r="J1355" s="1">
        <v>9.7260997187003131</v>
      </c>
      <c r="M1355" s="1"/>
    </row>
    <row r="1356" spans="1:13" x14ac:dyDescent="0.25">
      <c r="A1356" s="1">
        <v>795</v>
      </c>
      <c r="B1356" s="1" t="s">
        <v>887</v>
      </c>
      <c r="C1356" s="1">
        <v>15.97976603835979</v>
      </c>
      <c r="D1356" s="1">
        <v>0.73328380386329872</v>
      </c>
      <c r="G1356" s="1">
        <v>1084</v>
      </c>
      <c r="H1356" s="1" t="s">
        <v>888</v>
      </c>
      <c r="I1356" s="1">
        <v>47.023902909830177</v>
      </c>
      <c r="J1356" s="1">
        <v>9.8229238860124752</v>
      </c>
      <c r="M1356" s="1"/>
    </row>
    <row r="1357" spans="1:13" x14ac:dyDescent="0.25">
      <c r="A1357" s="1">
        <v>461</v>
      </c>
      <c r="B1357" s="1" t="s">
        <v>887</v>
      </c>
      <c r="C1357" s="1">
        <v>15.982362583777725</v>
      </c>
      <c r="D1357" s="1">
        <v>3.6972243940578582</v>
      </c>
      <c r="G1357" s="1">
        <v>1084</v>
      </c>
      <c r="H1357" s="1" t="s">
        <v>888</v>
      </c>
      <c r="I1357" s="1">
        <v>48.276546809865089</v>
      </c>
      <c r="J1357" s="1">
        <v>9.6343715601940545</v>
      </c>
      <c r="M1357" s="1"/>
    </row>
    <row r="1358" spans="1:13" x14ac:dyDescent="0.25">
      <c r="A1358" s="1">
        <v>461</v>
      </c>
      <c r="B1358" s="1" t="s">
        <v>887</v>
      </c>
      <c r="C1358" s="1">
        <v>16.017637416222271</v>
      </c>
      <c r="D1358" s="1">
        <v>3.6664386239249418</v>
      </c>
      <c r="G1358" s="1">
        <v>1086</v>
      </c>
      <c r="H1358" s="1" t="s">
        <v>888</v>
      </c>
      <c r="I1358" s="1">
        <v>44.662361131075841</v>
      </c>
      <c r="J1358" s="1">
        <v>9.6012475029556832</v>
      </c>
      <c r="M1358" s="1"/>
    </row>
    <row r="1359" spans="1:13" x14ac:dyDescent="0.25">
      <c r="A1359" s="1">
        <v>457</v>
      </c>
      <c r="B1359" s="1" t="s">
        <v>887</v>
      </c>
      <c r="C1359" s="1">
        <v>16.204386529163987</v>
      </c>
      <c r="D1359" s="1">
        <v>3.7470680218921038</v>
      </c>
      <c r="G1359" s="1">
        <v>1086</v>
      </c>
      <c r="H1359" s="1" t="s">
        <v>888</v>
      </c>
      <c r="I1359" s="1">
        <v>43.040084604801123</v>
      </c>
      <c r="J1359" s="1">
        <v>9.6496595866117651</v>
      </c>
      <c r="M1359" s="1"/>
    </row>
    <row r="1360" spans="1:13" x14ac:dyDescent="0.25">
      <c r="A1360" s="1">
        <v>1069</v>
      </c>
      <c r="B1360" s="1" t="s">
        <v>887</v>
      </c>
      <c r="C1360" s="1">
        <v>16.227344600283384</v>
      </c>
      <c r="D1360" s="1">
        <v>0.86668840963757188</v>
      </c>
      <c r="G1360" s="1">
        <v>1086</v>
      </c>
      <c r="H1360" s="1" t="s">
        <v>888</v>
      </c>
      <c r="I1360" s="1">
        <v>43.26597120972545</v>
      </c>
      <c r="J1360" s="1">
        <v>9.4662032695992497</v>
      </c>
      <c r="M1360" s="1"/>
    </row>
    <row r="1361" spans="1:13" x14ac:dyDescent="0.25">
      <c r="A1361" s="1">
        <v>457</v>
      </c>
      <c r="B1361" s="1" t="s">
        <v>887</v>
      </c>
      <c r="C1361" s="1">
        <v>16.330960927935593</v>
      </c>
      <c r="D1361" s="1">
        <v>3.6385848318999225</v>
      </c>
      <c r="G1361" s="1">
        <v>1088</v>
      </c>
      <c r="H1361" s="1" t="s">
        <v>888</v>
      </c>
      <c r="I1361" s="1">
        <v>6.0603938640984047</v>
      </c>
      <c r="J1361" s="1">
        <v>0.64730523054343847</v>
      </c>
      <c r="M1361" s="1"/>
    </row>
    <row r="1362" spans="1:13" x14ac:dyDescent="0.25">
      <c r="A1362" s="1">
        <v>795</v>
      </c>
      <c r="B1362" s="1" t="s">
        <v>887</v>
      </c>
      <c r="C1362" s="1">
        <v>16.331121858465611</v>
      </c>
      <c r="D1362" s="1">
        <v>0.75025223341221359</v>
      </c>
      <c r="G1362" s="1">
        <v>1088</v>
      </c>
      <c r="H1362" s="1" t="s">
        <v>888</v>
      </c>
      <c r="I1362" s="1">
        <v>5.9597716491775676</v>
      </c>
      <c r="J1362" s="1">
        <v>0.63532960984956588</v>
      </c>
      <c r="M1362" s="1"/>
    </row>
    <row r="1363" spans="1:13" x14ac:dyDescent="0.25">
      <c r="A1363" s="1">
        <v>459</v>
      </c>
      <c r="B1363" s="1" t="s">
        <v>887</v>
      </c>
      <c r="C1363" s="1">
        <v>16.401510592824682</v>
      </c>
      <c r="D1363" s="1">
        <v>3.8042415949960913</v>
      </c>
      <c r="G1363" s="1">
        <v>1088</v>
      </c>
      <c r="H1363" s="1" t="s">
        <v>888</v>
      </c>
      <c r="I1363" s="1">
        <v>6.0932500975419428</v>
      </c>
      <c r="J1363" s="1">
        <v>0.62386359003628344</v>
      </c>
      <c r="M1363" s="1"/>
    </row>
    <row r="1364" spans="1:13" x14ac:dyDescent="0.25">
      <c r="A1364" s="1">
        <v>1073</v>
      </c>
      <c r="B1364" s="1" t="s">
        <v>887</v>
      </c>
      <c r="C1364" s="1">
        <v>16.43064254471528</v>
      </c>
      <c r="D1364" s="1">
        <v>1.0272126870235232</v>
      </c>
      <c r="G1364" s="1">
        <v>1090</v>
      </c>
      <c r="H1364" s="1" t="s">
        <v>888</v>
      </c>
      <c r="I1364" s="1">
        <v>6.6518060660820995</v>
      </c>
      <c r="J1364" s="1">
        <v>0.66208365608055775</v>
      </c>
      <c r="M1364" s="1"/>
    </row>
    <row r="1365" spans="1:13" x14ac:dyDescent="0.25">
      <c r="A1365" s="1">
        <v>187</v>
      </c>
      <c r="B1365" s="1" t="s">
        <v>887</v>
      </c>
      <c r="C1365" s="1">
        <v>16.441312955000214</v>
      </c>
      <c r="D1365" s="1">
        <v>2.2851604566013353</v>
      </c>
      <c r="G1365" s="1">
        <v>1090</v>
      </c>
      <c r="H1365" s="1" t="s">
        <v>888</v>
      </c>
      <c r="I1365" s="1">
        <v>6.4936854426350701</v>
      </c>
      <c r="J1365" s="1">
        <v>0.69469811243833834</v>
      </c>
      <c r="M1365" s="1"/>
    </row>
    <row r="1366" spans="1:13" x14ac:dyDescent="0.25">
      <c r="A1366" s="1">
        <v>795</v>
      </c>
      <c r="B1366" s="1" t="s">
        <v>887</v>
      </c>
      <c r="C1366" s="1">
        <v>16.461330191798943</v>
      </c>
      <c r="D1366" s="1">
        <v>0.79748867242676058</v>
      </c>
      <c r="G1366" s="1">
        <v>1090</v>
      </c>
      <c r="H1366" s="1" t="s">
        <v>888</v>
      </c>
      <c r="I1366" s="1">
        <v>6.5593979095221471</v>
      </c>
      <c r="J1366" s="1">
        <v>0.66641526356557546</v>
      </c>
      <c r="M1366" s="1"/>
    </row>
    <row r="1367" spans="1:13" x14ac:dyDescent="0.25">
      <c r="A1367" s="1">
        <v>1073</v>
      </c>
      <c r="B1367" s="1" t="s">
        <v>887</v>
      </c>
      <c r="C1367" s="1">
        <v>16.582602624391644</v>
      </c>
      <c r="D1367" s="1">
        <v>1.0251742835011619</v>
      </c>
      <c r="G1367" s="1">
        <v>1092</v>
      </c>
      <c r="H1367" s="1" t="s">
        <v>888</v>
      </c>
      <c r="I1367" s="1">
        <v>6.7770704560855899</v>
      </c>
      <c r="J1367" s="1">
        <v>0.79203188063108965</v>
      </c>
      <c r="M1367" s="1"/>
    </row>
    <row r="1368" spans="1:13" x14ac:dyDescent="0.25">
      <c r="A1368" s="1">
        <v>187</v>
      </c>
      <c r="B1368" s="1" t="s">
        <v>887</v>
      </c>
      <c r="C1368" s="1">
        <v>16.59883349653029</v>
      </c>
      <c r="D1368" s="1">
        <v>2.2980831359035103</v>
      </c>
      <c r="G1368" s="1">
        <v>1092</v>
      </c>
      <c r="H1368" s="1" t="s">
        <v>888</v>
      </c>
      <c r="I1368" s="1">
        <v>7.0111711193708031</v>
      </c>
      <c r="J1368" s="1">
        <v>0.81700232378001547</v>
      </c>
      <c r="M1368" s="1"/>
    </row>
    <row r="1369" spans="1:13" x14ac:dyDescent="0.25">
      <c r="A1369" s="1">
        <v>189</v>
      </c>
      <c r="B1369" s="1" t="s">
        <v>887</v>
      </c>
      <c r="C1369" s="1">
        <v>16.654178551662479</v>
      </c>
      <c r="D1369" s="1">
        <v>2.250699978462201</v>
      </c>
      <c r="G1369" s="1">
        <v>1092</v>
      </c>
      <c r="H1369" s="1" t="s">
        <v>888</v>
      </c>
      <c r="I1369" s="1">
        <v>6.9639402837957158</v>
      </c>
      <c r="J1369" s="1">
        <v>0.81776672510090087</v>
      </c>
      <c r="M1369" s="1"/>
    </row>
    <row r="1370" spans="1:13" x14ac:dyDescent="0.25">
      <c r="A1370" s="1">
        <v>189</v>
      </c>
      <c r="B1370" s="1" t="s">
        <v>887</v>
      </c>
      <c r="C1370" s="1">
        <v>16.681851079228576</v>
      </c>
      <c r="D1370" s="1">
        <v>2.2539306482877453</v>
      </c>
      <c r="G1370" s="1">
        <v>1094</v>
      </c>
      <c r="H1370" s="1" t="s">
        <v>888</v>
      </c>
      <c r="I1370" s="1">
        <v>3.7276012896071626</v>
      </c>
      <c r="J1370" s="1">
        <v>0.39253027029230708</v>
      </c>
      <c r="M1370" s="1"/>
    </row>
    <row r="1371" spans="1:13" x14ac:dyDescent="0.25">
      <c r="A1371" s="1">
        <v>1069</v>
      </c>
      <c r="B1371" s="1" t="s">
        <v>887</v>
      </c>
      <c r="C1371" s="1">
        <v>16.705813499804915</v>
      </c>
      <c r="D1371" s="1">
        <v>0.87127481756288472</v>
      </c>
      <c r="G1371" s="1">
        <v>1094</v>
      </c>
      <c r="H1371" s="1" t="s">
        <v>888</v>
      </c>
      <c r="I1371" s="1">
        <v>3.7994743002649036</v>
      </c>
      <c r="J1371" s="1">
        <v>0.38475885686330463</v>
      </c>
      <c r="M1371" s="1"/>
    </row>
    <row r="1372" spans="1:13" x14ac:dyDescent="0.25">
      <c r="A1372" s="1">
        <v>457</v>
      </c>
      <c r="B1372" s="1" t="s">
        <v>887</v>
      </c>
      <c r="C1372" s="1">
        <v>16.708609134106613</v>
      </c>
      <c r="D1372" s="1">
        <v>3.6737685691946833</v>
      </c>
      <c r="G1372" s="1">
        <v>1094</v>
      </c>
      <c r="H1372" s="1" t="s">
        <v>888</v>
      </c>
      <c r="I1372" s="1">
        <v>3.8590262233813175</v>
      </c>
      <c r="J1372" s="1">
        <v>0.34720127196379791</v>
      </c>
      <c r="M1372" s="1"/>
    </row>
    <row r="1373" spans="1:13" x14ac:dyDescent="0.25">
      <c r="A1373" s="1">
        <v>459</v>
      </c>
      <c r="B1373" s="1" t="s">
        <v>887</v>
      </c>
      <c r="C1373" s="1">
        <v>16.729359035544579</v>
      </c>
      <c r="D1373" s="1">
        <v>3.6898944487881162</v>
      </c>
      <c r="G1373" s="1">
        <v>1096</v>
      </c>
      <c r="H1373" s="1" t="s">
        <v>888</v>
      </c>
      <c r="I1373" s="1">
        <v>4.2820502289668765</v>
      </c>
      <c r="J1373" s="1">
        <v>0.35273044151820293</v>
      </c>
      <c r="M1373" s="1"/>
    </row>
    <row r="1374" spans="1:13" x14ac:dyDescent="0.25">
      <c r="A1374" s="1">
        <v>1069</v>
      </c>
      <c r="B1374" s="1" t="s">
        <v>887</v>
      </c>
      <c r="C1374" s="1">
        <v>16.757151364560446</v>
      </c>
      <c r="D1374" s="1">
        <v>0.87025561580170407</v>
      </c>
      <c r="G1374" s="1">
        <v>1096</v>
      </c>
      <c r="H1374" s="1" t="s">
        <v>888</v>
      </c>
      <c r="I1374" s="1">
        <v>4.1588393535536072</v>
      </c>
      <c r="J1374" s="1">
        <v>0.36455318194789843</v>
      </c>
      <c r="M1374" s="1"/>
    </row>
    <row r="1375" spans="1:13" x14ac:dyDescent="0.25">
      <c r="A1375" s="1">
        <v>187</v>
      </c>
      <c r="B1375" s="1" t="s">
        <v>887</v>
      </c>
      <c r="C1375" s="1">
        <v>16.90323129975733</v>
      </c>
      <c r="D1375" s="1">
        <v>2.3336205039844926</v>
      </c>
      <c r="G1375" s="1">
        <v>1096</v>
      </c>
      <c r="H1375" s="1" t="s">
        <v>888</v>
      </c>
      <c r="I1375" s="1">
        <v>4.2902642873277621</v>
      </c>
      <c r="J1375" s="1">
        <v>0.37821048554771902</v>
      </c>
      <c r="M1375" s="1"/>
    </row>
    <row r="1376" spans="1:13" x14ac:dyDescent="0.25">
      <c r="A1376" s="1">
        <v>1073</v>
      </c>
      <c r="B1376" s="1" t="s">
        <v>887</v>
      </c>
      <c r="C1376" s="1">
        <v>16.935807133909687</v>
      </c>
      <c r="D1376" s="1">
        <v>0.98975702230013451</v>
      </c>
      <c r="G1376" s="1">
        <v>1098</v>
      </c>
      <c r="H1376" s="1" t="s">
        <v>888</v>
      </c>
      <c r="I1376" s="1">
        <v>3.9863441279750296</v>
      </c>
      <c r="J1376" s="1">
        <v>0.32123710709772102</v>
      </c>
      <c r="M1376" s="1"/>
    </row>
    <row r="1377" spans="1:13" x14ac:dyDescent="0.25">
      <c r="A1377" s="1">
        <v>459</v>
      </c>
      <c r="B1377" s="1" t="s">
        <v>887</v>
      </c>
      <c r="C1377" s="1">
        <v>16.990807793662977</v>
      </c>
      <c r="D1377" s="1">
        <v>3.7426700547302585</v>
      </c>
      <c r="G1377" s="1">
        <v>1098</v>
      </c>
      <c r="H1377" s="1" t="s">
        <v>888</v>
      </c>
      <c r="I1377" s="1">
        <v>3.908310573546625</v>
      </c>
      <c r="J1377" s="1">
        <v>0.33005320233193358</v>
      </c>
      <c r="M1377" s="1"/>
    </row>
    <row r="1378" spans="1:13" x14ac:dyDescent="0.25">
      <c r="A1378" s="1">
        <v>189</v>
      </c>
      <c r="B1378" s="1" t="s">
        <v>887</v>
      </c>
      <c r="C1378" s="1">
        <v>17.105453616586484</v>
      </c>
      <c r="D1378" s="1">
        <v>2.1720870127073013</v>
      </c>
      <c r="G1378" s="1">
        <v>1098</v>
      </c>
      <c r="H1378" s="1" t="s">
        <v>888</v>
      </c>
      <c r="I1378" s="1">
        <v>3.9350062632195004</v>
      </c>
      <c r="J1378" s="1">
        <v>0.33163296506176365</v>
      </c>
      <c r="M1378" s="1"/>
    </row>
    <row r="1379" spans="1:13" x14ac:dyDescent="0.25">
      <c r="A1379" s="1">
        <v>1071</v>
      </c>
      <c r="B1379" s="1" t="s">
        <v>887</v>
      </c>
      <c r="C1379" s="1">
        <v>17.289011643427727</v>
      </c>
      <c r="D1379" s="1">
        <v>0.98415141261364092</v>
      </c>
      <c r="G1379" s="1">
        <v>1100</v>
      </c>
      <c r="H1379" s="1" t="s">
        <v>888</v>
      </c>
      <c r="I1379" s="1">
        <v>62.219910877466788</v>
      </c>
      <c r="J1379" s="1">
        <v>11.193750254800438</v>
      </c>
      <c r="M1379" s="1"/>
    </row>
    <row r="1380" spans="1:13" x14ac:dyDescent="0.25">
      <c r="A1380" s="1">
        <v>1071</v>
      </c>
      <c r="B1380" s="1" t="s">
        <v>887</v>
      </c>
      <c r="C1380" s="1">
        <v>17.613466948682671</v>
      </c>
      <c r="D1380" s="1">
        <v>1.0093766562028619</v>
      </c>
      <c r="G1380" s="1">
        <v>1100</v>
      </c>
      <c r="H1380" s="1" t="s">
        <v>888</v>
      </c>
      <c r="I1380" s="1">
        <v>63.493089923403907</v>
      </c>
      <c r="J1380" s="1">
        <v>10.916017774878714</v>
      </c>
      <c r="M1380" s="1"/>
    </row>
    <row r="1381" spans="1:13" x14ac:dyDescent="0.25">
      <c r="A1381" s="1">
        <v>191</v>
      </c>
      <c r="B1381" s="1" t="s">
        <v>887</v>
      </c>
      <c r="C1381" s="1">
        <v>17.812167397505213</v>
      </c>
      <c r="D1381" s="1">
        <v>2.4682317467154857</v>
      </c>
      <c r="G1381" s="1">
        <v>1100</v>
      </c>
      <c r="H1381" s="1" t="s">
        <v>888</v>
      </c>
      <c r="I1381" s="1">
        <v>63.513625069306123</v>
      </c>
      <c r="J1381" s="1">
        <v>11.331342492559827</v>
      </c>
      <c r="M1381" s="1"/>
    </row>
    <row r="1382" spans="1:13" x14ac:dyDescent="0.25">
      <c r="A1382" s="1">
        <v>1071</v>
      </c>
      <c r="B1382" s="1" t="s">
        <v>887</v>
      </c>
      <c r="C1382" s="1">
        <v>17.870156272460317</v>
      </c>
      <c r="D1382" s="1">
        <v>0.9917954258224958</v>
      </c>
      <c r="G1382" s="1">
        <v>1102</v>
      </c>
      <c r="H1382" s="1" t="s">
        <v>888</v>
      </c>
      <c r="I1382" s="1">
        <v>64.786804115243243</v>
      </c>
      <c r="J1382" s="1">
        <v>11.741571201435036</v>
      </c>
      <c r="M1382" s="1"/>
    </row>
    <row r="1383" spans="1:13" x14ac:dyDescent="0.25">
      <c r="A1383" s="1">
        <v>295</v>
      </c>
      <c r="B1383" s="1" t="s">
        <v>887</v>
      </c>
      <c r="C1383" s="1">
        <v>17.966627288836388</v>
      </c>
      <c r="D1383" s="1">
        <v>1.3965309904786156</v>
      </c>
      <c r="G1383" s="1">
        <v>1102</v>
      </c>
      <c r="H1383" s="1" t="s">
        <v>888</v>
      </c>
      <c r="I1383" s="1">
        <v>63.903792841448137</v>
      </c>
      <c r="J1383" s="1">
        <v>11.499510783154632</v>
      </c>
      <c r="M1383" s="1"/>
    </row>
    <row r="1384" spans="1:13" x14ac:dyDescent="0.25">
      <c r="A1384" s="1">
        <v>295</v>
      </c>
      <c r="B1384" s="1" t="s">
        <v>887</v>
      </c>
      <c r="C1384" s="1">
        <v>17.975065395325288</v>
      </c>
      <c r="D1384" s="1">
        <v>1.2088974718107606</v>
      </c>
      <c r="G1384" s="1">
        <v>1102</v>
      </c>
      <c r="H1384" s="1" t="s">
        <v>888</v>
      </c>
      <c r="I1384" s="1">
        <v>65.279647616896327</v>
      </c>
      <c r="J1384" s="1">
        <v>11.611622976884503</v>
      </c>
      <c r="M1384" s="1"/>
    </row>
    <row r="1385" spans="1:13" x14ac:dyDescent="0.25">
      <c r="A1385" s="1">
        <v>309</v>
      </c>
      <c r="B1385" s="1" t="s">
        <v>887</v>
      </c>
      <c r="C1385" s="1">
        <v>18.205003797147921</v>
      </c>
      <c r="D1385" s="1">
        <v>1.9401553414540975</v>
      </c>
      <c r="G1385" s="1">
        <v>1104</v>
      </c>
      <c r="H1385" s="1" t="s">
        <v>888</v>
      </c>
      <c r="I1385" s="1">
        <v>65.03322586606977</v>
      </c>
      <c r="J1385" s="1">
        <v>11.606526968078601</v>
      </c>
      <c r="M1385" s="1"/>
    </row>
    <row r="1386" spans="1:13" x14ac:dyDescent="0.25">
      <c r="A1386" s="1">
        <v>307</v>
      </c>
      <c r="B1386" s="1" t="s">
        <v>887</v>
      </c>
      <c r="C1386" s="1">
        <v>18.228208589992406</v>
      </c>
      <c r="D1386" s="1">
        <v>2.0108937085296321</v>
      </c>
      <c r="G1386" s="1">
        <v>1104</v>
      </c>
      <c r="H1386" s="1" t="s">
        <v>888</v>
      </c>
      <c r="I1386" s="1">
        <v>66.265334620202481</v>
      </c>
      <c r="J1386" s="1">
        <v>11.930123527253453</v>
      </c>
      <c r="M1386" s="1"/>
    </row>
    <row r="1387" spans="1:13" x14ac:dyDescent="0.25">
      <c r="A1387" s="1">
        <v>399</v>
      </c>
      <c r="B1387" s="1" t="s">
        <v>887</v>
      </c>
      <c r="C1387" s="1">
        <v>18.279376672960804</v>
      </c>
      <c r="D1387" s="1">
        <v>1.5663483880336915</v>
      </c>
      <c r="G1387" s="1">
        <v>1104</v>
      </c>
      <c r="H1387" s="1" t="s">
        <v>888</v>
      </c>
      <c r="I1387" s="1">
        <v>64.499312072612284</v>
      </c>
      <c r="J1387" s="1">
        <v>11.909739492029841</v>
      </c>
      <c r="M1387" s="1"/>
    </row>
    <row r="1388" spans="1:13" x14ac:dyDescent="0.25">
      <c r="A1388" s="1">
        <v>191</v>
      </c>
      <c r="B1388" s="1" t="s">
        <v>887</v>
      </c>
      <c r="C1388" s="1">
        <v>18.337945421261015</v>
      </c>
      <c r="D1388" s="1">
        <v>2.3670040921817788</v>
      </c>
      <c r="G1388" s="1">
        <v>1106</v>
      </c>
      <c r="H1388" s="1" t="s">
        <v>888</v>
      </c>
      <c r="I1388" s="1">
        <v>4.5289102433040274</v>
      </c>
      <c r="J1388" s="1">
        <v>0.43141126908899424</v>
      </c>
      <c r="M1388" s="1"/>
    </row>
    <row r="1389" spans="1:13" x14ac:dyDescent="0.25">
      <c r="A1389" s="1">
        <v>191</v>
      </c>
      <c r="B1389" s="1" t="s">
        <v>887</v>
      </c>
      <c r="C1389" s="1">
        <v>18.393290476393204</v>
      </c>
      <c r="D1389" s="1">
        <v>2.4100796898556971</v>
      </c>
      <c r="G1389" s="1">
        <v>1106</v>
      </c>
      <c r="H1389" s="1" t="s">
        <v>888</v>
      </c>
      <c r="I1389" s="1">
        <v>4.5268656716417919</v>
      </c>
      <c r="J1389" s="1">
        <v>0.42949139898192029</v>
      </c>
      <c r="M1389" s="1"/>
    </row>
    <row r="1390" spans="1:13" x14ac:dyDescent="0.25">
      <c r="A1390" s="1">
        <v>297</v>
      </c>
      <c r="B1390" s="1" t="s">
        <v>887</v>
      </c>
      <c r="C1390" s="1">
        <v>18.500337524259557</v>
      </c>
      <c r="D1390" s="1">
        <v>1.229057906427288</v>
      </c>
      <c r="G1390" s="1">
        <v>1106</v>
      </c>
      <c r="H1390" s="1" t="s">
        <v>888</v>
      </c>
      <c r="I1390" s="1">
        <v>4.4859742383970564</v>
      </c>
      <c r="J1390" s="1">
        <v>0.5781441987010707</v>
      </c>
      <c r="M1390" s="1"/>
    </row>
    <row r="1391" spans="1:13" x14ac:dyDescent="0.25">
      <c r="A1391" s="1">
        <v>307</v>
      </c>
      <c r="B1391" s="1" t="s">
        <v>887</v>
      </c>
      <c r="C1391" s="1">
        <v>18.574170956037467</v>
      </c>
      <c r="D1391" s="1">
        <v>2.0374205961829577</v>
      </c>
      <c r="G1391" s="1">
        <v>1108</v>
      </c>
      <c r="H1391" s="1" t="s">
        <v>888</v>
      </c>
      <c r="I1391" s="1">
        <v>3.6374769985688</v>
      </c>
      <c r="J1391" s="1">
        <v>0.48297349482183599</v>
      </c>
      <c r="M1391" s="1"/>
    </row>
    <row r="1392" spans="1:13" x14ac:dyDescent="0.25">
      <c r="A1392" s="1">
        <v>309</v>
      </c>
      <c r="B1392" s="1" t="s">
        <v>887</v>
      </c>
      <c r="C1392" s="1">
        <v>18.580499535904146</v>
      </c>
      <c r="D1392" s="1">
        <v>1.9136284538007722</v>
      </c>
      <c r="G1392" s="1">
        <v>1108</v>
      </c>
      <c r="H1392" s="1" t="s">
        <v>888</v>
      </c>
      <c r="I1392" s="1">
        <v>3.5720507053772237</v>
      </c>
      <c r="J1392" s="1">
        <v>0.52383930138669477</v>
      </c>
      <c r="M1392" s="1"/>
    </row>
    <row r="1393" spans="1:13" x14ac:dyDescent="0.25">
      <c r="A1393" s="1">
        <v>399</v>
      </c>
      <c r="B1393" s="1" t="s">
        <v>887</v>
      </c>
      <c r="C1393" s="1">
        <v>18.621750046687275</v>
      </c>
      <c r="D1393" s="1">
        <v>1.5443381498693001</v>
      </c>
      <c r="G1393" s="1">
        <v>1108</v>
      </c>
      <c r="H1393" s="1" t="s">
        <v>888</v>
      </c>
      <c r="I1393" s="1">
        <v>3.586362707012881</v>
      </c>
      <c r="J1393" s="1">
        <v>0.53261585044760396</v>
      </c>
      <c r="M1393" s="1"/>
    </row>
    <row r="1394" spans="1:13" x14ac:dyDescent="0.25">
      <c r="A1394" s="1">
        <v>295</v>
      </c>
      <c r="B1394" s="1" t="s">
        <v>887</v>
      </c>
      <c r="C1394" s="1">
        <v>18.669099654037634</v>
      </c>
      <c r="D1394" s="1">
        <v>1.4048427486099908</v>
      </c>
      <c r="G1394" s="1">
        <v>1110</v>
      </c>
      <c r="H1394" s="1" t="s">
        <v>888</v>
      </c>
      <c r="I1394" s="1">
        <v>3.8317113064812922</v>
      </c>
      <c r="J1394" s="1">
        <v>0.35549411971212919</v>
      </c>
      <c r="M1394" s="1"/>
    </row>
    <row r="1395" spans="1:13" x14ac:dyDescent="0.25">
      <c r="A1395" s="1">
        <v>299</v>
      </c>
      <c r="B1395" s="1" t="s">
        <v>887</v>
      </c>
      <c r="C1395" s="1">
        <v>18.795671251371193</v>
      </c>
      <c r="D1395" s="1">
        <v>1.3717725620021786</v>
      </c>
      <c r="G1395" s="1">
        <v>1110</v>
      </c>
      <c r="H1395" s="1" t="s">
        <v>888</v>
      </c>
      <c r="I1395" s="1">
        <v>3.7785524432631368</v>
      </c>
      <c r="J1395" s="1">
        <v>0.42460944356678954</v>
      </c>
      <c r="M1395" s="1"/>
    </row>
    <row r="1396" spans="1:13" x14ac:dyDescent="0.25">
      <c r="A1396" s="1">
        <v>307</v>
      </c>
      <c r="B1396" s="1" t="s">
        <v>887</v>
      </c>
      <c r="C1396" s="1">
        <v>18.829423677326808</v>
      </c>
      <c r="D1396" s="1">
        <v>2.0780951572513895</v>
      </c>
      <c r="G1396" s="1">
        <v>1110</v>
      </c>
      <c r="H1396" s="1" t="s">
        <v>888</v>
      </c>
      <c r="I1396" s="1">
        <v>3.6640564301778782</v>
      </c>
      <c r="J1396" s="1">
        <v>0.36640995260663506</v>
      </c>
      <c r="M1396" s="1"/>
    </row>
    <row r="1397" spans="1:13" x14ac:dyDescent="0.25">
      <c r="A1397" s="1">
        <v>297</v>
      </c>
      <c r="B1397" s="1" t="s">
        <v>887</v>
      </c>
      <c r="C1397" s="1">
        <v>18.89059994937136</v>
      </c>
      <c r="D1397" s="1">
        <v>1.3963541445609269</v>
      </c>
      <c r="G1397" s="1">
        <v>1112</v>
      </c>
      <c r="H1397" s="1" t="s">
        <v>888</v>
      </c>
      <c r="I1397" s="1">
        <v>22.553854017583316</v>
      </c>
      <c r="J1397" s="1">
        <v>3.9173468492188874</v>
      </c>
      <c r="M1397" s="1"/>
    </row>
    <row r="1398" spans="1:13" x14ac:dyDescent="0.25">
      <c r="A1398" s="1">
        <v>309</v>
      </c>
      <c r="B1398" s="1" t="s">
        <v>887</v>
      </c>
      <c r="C1398" s="1">
        <v>18.909585688971397</v>
      </c>
      <c r="D1398" s="1">
        <v>1.8605746784941215</v>
      </c>
      <c r="G1398" s="1">
        <v>1112</v>
      </c>
      <c r="H1398" s="1" t="s">
        <v>888</v>
      </c>
      <c r="I1398" s="1">
        <v>22.59474545082805</v>
      </c>
      <c r="J1398" s="1">
        <v>3.8679787607512726</v>
      </c>
      <c r="M1398" s="1"/>
    </row>
    <row r="1399" spans="1:13" x14ac:dyDescent="0.25">
      <c r="A1399" s="1">
        <v>297</v>
      </c>
      <c r="B1399" s="1" t="s">
        <v>887</v>
      </c>
      <c r="C1399" s="1">
        <v>19.04881444603831</v>
      </c>
      <c r="D1399" s="1">
        <v>1.3965309904786156</v>
      </c>
      <c r="G1399" s="1">
        <v>1112</v>
      </c>
      <c r="H1399" s="1" t="s">
        <v>888</v>
      </c>
      <c r="I1399" s="1">
        <v>22.778756900429361</v>
      </c>
      <c r="J1399" s="1">
        <v>3.8021546427944535</v>
      </c>
      <c r="M1399" s="1"/>
    </row>
    <row r="1400" spans="1:13" x14ac:dyDescent="0.25">
      <c r="A1400" s="1">
        <v>299</v>
      </c>
      <c r="B1400" s="1" t="s">
        <v>887</v>
      </c>
      <c r="C1400" s="1">
        <v>19.177495569994093</v>
      </c>
      <c r="D1400" s="1">
        <v>1.1132238303411004</v>
      </c>
      <c r="G1400" s="1">
        <v>1114</v>
      </c>
      <c r="H1400" s="1" t="s">
        <v>888</v>
      </c>
      <c r="I1400" s="1">
        <v>21.797362502555714</v>
      </c>
      <c r="J1400" s="1">
        <v>3.9310602071265577</v>
      </c>
      <c r="M1400" s="1"/>
    </row>
    <row r="1401" spans="1:13" x14ac:dyDescent="0.25">
      <c r="A1401" s="1">
        <v>299</v>
      </c>
      <c r="B1401" s="1" t="s">
        <v>887</v>
      </c>
      <c r="C1401" s="1">
        <v>19.183824149860772</v>
      </c>
      <c r="D1401" s="1">
        <v>1.1926276473833877</v>
      </c>
      <c r="G1401" s="1">
        <v>1114</v>
      </c>
      <c r="H1401" s="1" t="s">
        <v>888</v>
      </c>
      <c r="I1401" s="1">
        <v>21.4293396033531</v>
      </c>
      <c r="J1401" s="1">
        <v>3.8954054765666144</v>
      </c>
      <c r="M1401" s="1"/>
    </row>
    <row r="1402" spans="1:13" x14ac:dyDescent="0.25">
      <c r="A1402" s="1">
        <v>399</v>
      </c>
      <c r="B1402" s="1" t="s">
        <v>887</v>
      </c>
      <c r="C1402" s="1">
        <v>19.208972257381774</v>
      </c>
      <c r="D1402" s="1">
        <v>1.6183107028753994</v>
      </c>
      <c r="G1402" s="1">
        <v>1114</v>
      </c>
      <c r="H1402" s="1" t="s">
        <v>888</v>
      </c>
      <c r="I1402" s="1">
        <v>22.349396851359639</v>
      </c>
      <c r="J1402" s="1">
        <v>3.9557442513603651</v>
      </c>
      <c r="M1402" s="1"/>
    </row>
    <row r="1403" spans="1:13" x14ac:dyDescent="0.25">
      <c r="A1403" s="1">
        <v>311</v>
      </c>
      <c r="B1403" s="1" t="s">
        <v>887</v>
      </c>
      <c r="C1403" s="1">
        <v>19.331491013416592</v>
      </c>
      <c r="D1403" s="1">
        <v>2.2885417993011048</v>
      </c>
      <c r="G1403" s="1">
        <v>1116</v>
      </c>
      <c r="H1403" s="1" t="s">
        <v>888</v>
      </c>
      <c r="I1403" s="1">
        <v>21.592905336332038</v>
      </c>
      <c r="J1403" s="1">
        <v>3.7994119712129191</v>
      </c>
      <c r="M1403" s="1"/>
    </row>
    <row r="1404" spans="1:13" x14ac:dyDescent="0.25">
      <c r="A1404" s="1">
        <v>311</v>
      </c>
      <c r="B1404" s="1" t="s">
        <v>887</v>
      </c>
      <c r="C1404" s="1">
        <v>19.588853261328158</v>
      </c>
      <c r="D1404" s="1">
        <v>2.3044579318930998</v>
      </c>
      <c r="G1404" s="1">
        <v>1116</v>
      </c>
      <c r="H1404" s="1" t="s">
        <v>888</v>
      </c>
      <c r="I1404" s="1">
        <v>21.449785319975465</v>
      </c>
      <c r="J1404" s="1">
        <v>3.8378093733543972</v>
      </c>
      <c r="M1404" s="1"/>
    </row>
    <row r="1405" spans="1:13" x14ac:dyDescent="0.25">
      <c r="A1405" s="1">
        <v>311</v>
      </c>
      <c r="B1405" s="1" t="s">
        <v>887</v>
      </c>
      <c r="C1405" s="1">
        <v>19.723862965150623</v>
      </c>
      <c r="D1405" s="1">
        <v>2.3522063296690856</v>
      </c>
      <c r="G1405" s="1">
        <v>1116</v>
      </c>
      <c r="H1405" s="1" t="s">
        <v>888</v>
      </c>
      <c r="I1405" s="1">
        <v>21.552013903087303</v>
      </c>
      <c r="J1405" s="1">
        <v>3.7281025100930312</v>
      </c>
      <c r="M1405" s="1"/>
    </row>
    <row r="1406" spans="1:13" x14ac:dyDescent="0.25">
      <c r="A1406" s="1">
        <v>401</v>
      </c>
      <c r="B1406" s="1" t="s">
        <v>887</v>
      </c>
      <c r="C1406" s="1">
        <v>19.839769261096009</v>
      </c>
      <c r="D1406" s="1">
        <v>1.7197393261690386</v>
      </c>
      <c r="G1406" s="1">
        <v>1118</v>
      </c>
      <c r="H1406" s="1" t="s">
        <v>888</v>
      </c>
      <c r="I1406" s="1">
        <v>54.060703332651812</v>
      </c>
      <c r="J1406" s="1">
        <v>9.465771458662454</v>
      </c>
      <c r="M1406" s="1"/>
    </row>
    <row r="1407" spans="1:13" x14ac:dyDescent="0.25">
      <c r="A1407" s="1">
        <v>401</v>
      </c>
      <c r="B1407" s="1" t="s">
        <v>887</v>
      </c>
      <c r="C1407" s="1">
        <v>20.084618098064031</v>
      </c>
      <c r="D1407" s="1">
        <v>1.6741304821376708</v>
      </c>
      <c r="G1407" s="1">
        <v>1118</v>
      </c>
      <c r="H1407" s="1" t="s">
        <v>888</v>
      </c>
      <c r="I1407" s="1">
        <v>55.532794929462284</v>
      </c>
      <c r="J1407" s="1">
        <v>9.4822274881516577</v>
      </c>
      <c r="M1407" s="1"/>
    </row>
    <row r="1408" spans="1:13" x14ac:dyDescent="0.25">
      <c r="A1408" s="1">
        <v>397</v>
      </c>
      <c r="B1408" s="1" t="s">
        <v>887</v>
      </c>
      <c r="C1408" s="1">
        <v>20.292117112443712</v>
      </c>
      <c r="D1408" s="1">
        <v>1.8363708974731336</v>
      </c>
      <c r="G1408" s="1">
        <v>1118</v>
      </c>
      <c r="H1408" s="1" t="s">
        <v>888</v>
      </c>
      <c r="I1408" s="1">
        <v>54.592291964833379</v>
      </c>
      <c r="J1408" s="1">
        <v>9.6385597682991033</v>
      </c>
      <c r="M1408" s="1"/>
    </row>
    <row r="1409" spans="1:13" x14ac:dyDescent="0.25">
      <c r="A1409" s="1">
        <v>401</v>
      </c>
      <c r="B1409" s="1" t="s">
        <v>887</v>
      </c>
      <c r="C1409" s="1">
        <v>20.391716639345962</v>
      </c>
      <c r="D1409" s="1">
        <v>1.6936447139122857</v>
      </c>
      <c r="G1409" s="1">
        <v>1120</v>
      </c>
      <c r="H1409" s="1" t="s">
        <v>888</v>
      </c>
      <c r="I1409" s="1">
        <v>54.714966264567579</v>
      </c>
      <c r="J1409" s="1">
        <v>9.7674653326312075</v>
      </c>
      <c r="M1409" s="1"/>
    </row>
    <row r="1410" spans="1:13" x14ac:dyDescent="0.25">
      <c r="A1410" s="1">
        <v>397</v>
      </c>
      <c r="B1410" s="1" t="s">
        <v>887</v>
      </c>
      <c r="C1410" s="1">
        <v>20.659390367895753</v>
      </c>
      <c r="D1410" s="1">
        <v>1.8263868719140282</v>
      </c>
      <c r="G1410" s="1">
        <v>1120</v>
      </c>
      <c r="H1410" s="1" t="s">
        <v>888</v>
      </c>
      <c r="I1410" s="1">
        <v>56.841320793293818</v>
      </c>
      <c r="J1410" s="1">
        <v>10.049960505529224</v>
      </c>
      <c r="M1410" s="1"/>
    </row>
    <row r="1411" spans="1:13" x14ac:dyDescent="0.25">
      <c r="A1411" s="1">
        <v>397</v>
      </c>
      <c r="B1411" s="1" t="s">
        <v>887</v>
      </c>
      <c r="C1411" s="1">
        <v>21.055713485360943</v>
      </c>
      <c r="D1411" s="1">
        <v>1.8831142898634909</v>
      </c>
      <c r="G1411" s="1">
        <v>1120</v>
      </c>
      <c r="H1411" s="1" t="s">
        <v>888</v>
      </c>
      <c r="I1411" s="1">
        <v>56.166612144755682</v>
      </c>
      <c r="J1411" s="1">
        <v>10.143211339301386</v>
      </c>
      <c r="M1411" s="1"/>
    </row>
    <row r="1412" spans="1:13" x14ac:dyDescent="0.25">
      <c r="A1412" s="1">
        <v>1057</v>
      </c>
      <c r="B1412" s="1" t="s">
        <v>887</v>
      </c>
      <c r="C1412" s="1">
        <v>22.895106474731502</v>
      </c>
      <c r="D1412" s="1">
        <v>1.5434383790615189</v>
      </c>
      <c r="G1412" s="1">
        <v>1122</v>
      </c>
      <c r="H1412" s="1" t="s">
        <v>888</v>
      </c>
      <c r="I1412" s="1">
        <v>56.146166428133306</v>
      </c>
      <c r="J1412" s="1">
        <v>10.036247147621555</v>
      </c>
      <c r="M1412" s="1"/>
    </row>
    <row r="1413" spans="1:13" x14ac:dyDescent="0.25">
      <c r="A1413" s="1">
        <v>1061</v>
      </c>
      <c r="B1413" s="1" t="s">
        <v>887</v>
      </c>
      <c r="C1413" s="1">
        <v>22.997782204242561</v>
      </c>
      <c r="D1413" s="1">
        <v>1.6183497085082963</v>
      </c>
      <c r="G1413" s="1">
        <v>1122</v>
      </c>
      <c r="H1413" s="1" t="s">
        <v>888</v>
      </c>
      <c r="I1413" s="1">
        <v>57.454692291964847</v>
      </c>
      <c r="J1413" s="1">
        <v>9.964937686501667</v>
      </c>
      <c r="M1413" s="1"/>
    </row>
    <row r="1414" spans="1:13" x14ac:dyDescent="0.25">
      <c r="A1414" s="1">
        <v>1061</v>
      </c>
      <c r="B1414" s="1" t="s">
        <v>887</v>
      </c>
      <c r="C1414" s="1">
        <v>23.038852496046985</v>
      </c>
      <c r="D1414" s="1">
        <v>1.6879102287088752</v>
      </c>
      <c r="G1414" s="1">
        <v>1122</v>
      </c>
      <c r="H1414" s="1" t="s">
        <v>888</v>
      </c>
      <c r="I1414" s="1">
        <v>57.822715191167454</v>
      </c>
      <c r="J1414" s="1">
        <v>9.7043838862559237</v>
      </c>
      <c r="M1414" s="1"/>
    </row>
    <row r="1415" spans="1:13" x14ac:dyDescent="0.25">
      <c r="A1415" s="1">
        <v>1057</v>
      </c>
      <c r="B1415" s="1" t="s">
        <v>887</v>
      </c>
      <c r="C1415" s="1">
        <v>23.223668809166888</v>
      </c>
      <c r="D1415" s="1">
        <v>1.5360491662929592</v>
      </c>
      <c r="G1415" s="1">
        <v>1124</v>
      </c>
      <c r="H1415" s="1" t="s">
        <v>888</v>
      </c>
      <c r="I1415" s="1">
        <v>15.624800654262932</v>
      </c>
      <c r="J1415" s="1">
        <v>2.4031178690538879</v>
      </c>
      <c r="M1415" s="1"/>
    </row>
    <row r="1416" spans="1:13" x14ac:dyDescent="0.25">
      <c r="A1416" s="1">
        <v>1057</v>
      </c>
      <c r="B1416" s="1" t="s">
        <v>887</v>
      </c>
      <c r="C1416" s="1">
        <v>23.408485122286795</v>
      </c>
      <c r="D1416" s="1">
        <v>1.5872640547922867</v>
      </c>
      <c r="G1416" s="1">
        <v>1124</v>
      </c>
      <c r="H1416" s="1" t="s">
        <v>888</v>
      </c>
      <c r="I1416" s="1">
        <v>16.019402985074628</v>
      </c>
      <c r="J1416" s="1">
        <v>2.4692162541688609</v>
      </c>
      <c r="M1416" s="1"/>
    </row>
    <row r="1417" spans="1:13" x14ac:dyDescent="0.25">
      <c r="A1417" s="1">
        <v>1061</v>
      </c>
      <c r="B1417" s="1" t="s">
        <v>887</v>
      </c>
      <c r="C1417" s="1">
        <v>23.47009055999343</v>
      </c>
      <c r="D1417" s="1">
        <v>1.6122344979412122</v>
      </c>
      <c r="G1417" s="1">
        <v>1124</v>
      </c>
      <c r="H1417" s="1" t="s">
        <v>888</v>
      </c>
      <c r="I1417" s="1">
        <v>15.825168677162132</v>
      </c>
      <c r="J1417" s="1">
        <v>2.4821068106020716</v>
      </c>
      <c r="M1417" s="1"/>
    </row>
    <row r="1418" spans="1:13" x14ac:dyDescent="0.25">
      <c r="A1418" s="1">
        <v>1059</v>
      </c>
      <c r="B1418" s="1" t="s">
        <v>887</v>
      </c>
      <c r="C1418" s="1">
        <v>23.490625705895638</v>
      </c>
      <c r="D1418" s="1">
        <v>2.0290880182640953</v>
      </c>
      <c r="G1418" s="1">
        <v>1126</v>
      </c>
      <c r="H1418" s="1" t="s">
        <v>888</v>
      </c>
      <c r="I1418" s="1">
        <v>15.892639542015946</v>
      </c>
      <c r="J1418" s="1">
        <v>2.5624670879410214</v>
      </c>
      <c r="M1418" s="1"/>
    </row>
    <row r="1419" spans="1:13" x14ac:dyDescent="0.25">
      <c r="A1419" s="1">
        <v>1059</v>
      </c>
      <c r="B1419" s="1" t="s">
        <v>887</v>
      </c>
      <c r="C1419" s="1">
        <v>23.737047456722181</v>
      </c>
      <c r="D1419" s="1">
        <v>1.9011781972359247</v>
      </c>
      <c r="G1419" s="1">
        <v>1126</v>
      </c>
      <c r="H1419" s="1" t="s">
        <v>888</v>
      </c>
      <c r="I1419" s="1">
        <v>15.855837252095686</v>
      </c>
      <c r="J1419" s="1">
        <v>2.5923622081797437</v>
      </c>
      <c r="M1419" s="1"/>
    </row>
    <row r="1420" spans="1:13" x14ac:dyDescent="0.25">
      <c r="A1420" s="1">
        <v>1045</v>
      </c>
      <c r="B1420" s="1" t="s">
        <v>887</v>
      </c>
      <c r="C1420" s="1">
        <v>23.88079347803766</v>
      </c>
      <c r="D1420" s="1">
        <v>7.7539443108157693</v>
      </c>
      <c r="G1420" s="1">
        <v>1126</v>
      </c>
      <c r="H1420" s="1" t="s">
        <v>888</v>
      </c>
      <c r="I1420" s="1">
        <v>15.661602944183192</v>
      </c>
      <c r="J1420" s="1">
        <v>2.5822143233280674</v>
      </c>
      <c r="M1420" s="1"/>
    </row>
    <row r="1421" spans="1:13" x14ac:dyDescent="0.25">
      <c r="A1421" s="1">
        <v>271</v>
      </c>
      <c r="B1421" s="1" t="s">
        <v>887</v>
      </c>
      <c r="C1421" s="1">
        <v>24.200278457514134</v>
      </c>
      <c r="D1421" s="1">
        <v>2.2248772689331235</v>
      </c>
      <c r="G1421" s="1">
        <v>1128</v>
      </c>
      <c r="H1421" s="1" t="s">
        <v>888</v>
      </c>
      <c r="I1421" s="1">
        <v>16.377203025966057</v>
      </c>
      <c r="J1421" s="1">
        <v>2.5303778304370725</v>
      </c>
      <c r="M1421" s="1"/>
    </row>
    <row r="1422" spans="1:13" x14ac:dyDescent="0.25">
      <c r="A1422" s="1">
        <v>271</v>
      </c>
      <c r="B1422" s="1" t="s">
        <v>887</v>
      </c>
      <c r="C1422" s="1">
        <v>24.305754788625432</v>
      </c>
      <c r="D1422" s="1">
        <v>2.1771288711571377</v>
      </c>
      <c r="G1422" s="1">
        <v>1128</v>
      </c>
      <c r="H1422" s="1" t="s">
        <v>888</v>
      </c>
      <c r="I1422" s="1">
        <v>16.293375587814353</v>
      </c>
      <c r="J1422" s="1">
        <v>2.5613700193084079</v>
      </c>
      <c r="M1422" s="1"/>
    </row>
    <row r="1423" spans="1:13" x14ac:dyDescent="0.25">
      <c r="A1423" s="1">
        <v>1045</v>
      </c>
      <c r="B1423" s="1" t="s">
        <v>887</v>
      </c>
      <c r="C1423" s="1">
        <v>24.312031541984105</v>
      </c>
      <c r="D1423" s="1">
        <v>7.9679766806637042</v>
      </c>
      <c r="G1423" s="1">
        <v>1128</v>
      </c>
      <c r="H1423" s="1" t="s">
        <v>888</v>
      </c>
      <c r="I1423" s="1">
        <v>16.542813330607238</v>
      </c>
      <c r="J1423" s="1">
        <v>2.4508403545725819</v>
      </c>
      <c r="M1423" s="1"/>
    </row>
    <row r="1424" spans="1:13" x14ac:dyDescent="0.25">
      <c r="A1424" s="1">
        <v>1047</v>
      </c>
      <c r="B1424" s="1" t="s">
        <v>887</v>
      </c>
      <c r="C1424" s="1">
        <v>24.312031541984105</v>
      </c>
      <c r="D1424" s="1">
        <v>7.5781320070121083</v>
      </c>
      <c r="G1424" s="1">
        <v>1130</v>
      </c>
      <c r="H1424" s="1" t="s">
        <v>888</v>
      </c>
      <c r="I1424" s="1">
        <v>2.0631568186464935</v>
      </c>
      <c r="J1424" s="1">
        <v>0.15440143935404599</v>
      </c>
      <c r="M1424" s="1"/>
    </row>
    <row r="1425" spans="1:13" x14ac:dyDescent="0.25">
      <c r="A1425" s="1">
        <v>271</v>
      </c>
      <c r="B1425" s="1" t="s">
        <v>887</v>
      </c>
      <c r="C1425" s="1">
        <v>24.369040587292211</v>
      </c>
      <c r="D1425" s="1">
        <v>2.1541389018575892</v>
      </c>
      <c r="G1425" s="1">
        <v>1130</v>
      </c>
      <c r="H1425" s="1" t="s">
        <v>888</v>
      </c>
      <c r="I1425" s="1">
        <v>2.1306276835003066</v>
      </c>
      <c r="J1425" s="1">
        <v>0.15440143935404599</v>
      </c>
      <c r="M1425" s="1"/>
    </row>
    <row r="1426" spans="1:13" x14ac:dyDescent="0.25">
      <c r="A1426" s="1">
        <v>423</v>
      </c>
      <c r="B1426" s="1" t="s">
        <v>887</v>
      </c>
      <c r="C1426" s="1">
        <v>24.371547735148258</v>
      </c>
      <c r="D1426" s="1">
        <v>3.0784744408945683</v>
      </c>
      <c r="G1426" s="1">
        <v>1130</v>
      </c>
      <c r="H1426" s="1" t="s">
        <v>888</v>
      </c>
      <c r="I1426" s="1">
        <v>2.1101819668779389</v>
      </c>
      <c r="J1426" s="1">
        <v>0.15440143935404599</v>
      </c>
      <c r="M1426" s="1"/>
    </row>
    <row r="1427" spans="1:13" x14ac:dyDescent="0.25">
      <c r="A1427" s="1">
        <v>1059</v>
      </c>
      <c r="B1427" s="1" t="s">
        <v>887</v>
      </c>
      <c r="C1427" s="1">
        <v>24.435242417397376</v>
      </c>
      <c r="D1427" s="1">
        <v>1.7121162705369155</v>
      </c>
      <c r="G1427" s="1">
        <v>1132</v>
      </c>
      <c r="H1427" s="1" t="s">
        <v>888</v>
      </c>
      <c r="I1427" s="1">
        <v>1.7707830709466366</v>
      </c>
      <c r="J1427" s="1">
        <v>0.15440143935404599</v>
      </c>
      <c r="M1427" s="1"/>
    </row>
    <row r="1428" spans="1:13" x14ac:dyDescent="0.25">
      <c r="A1428" s="1">
        <v>425</v>
      </c>
      <c r="B1428" s="1" t="s">
        <v>887</v>
      </c>
      <c r="C1428" s="1">
        <v>24.516797045214034</v>
      </c>
      <c r="D1428" s="1">
        <v>3.0966272146383966</v>
      </c>
      <c r="G1428" s="1">
        <v>1132</v>
      </c>
      <c r="H1428" s="1" t="s">
        <v>888</v>
      </c>
      <c r="I1428" s="1">
        <v>1.8014516458801881</v>
      </c>
      <c r="J1428" s="1">
        <v>0.15440143935404599</v>
      </c>
      <c r="M1428" s="1"/>
    </row>
    <row r="1429" spans="1:13" x14ac:dyDescent="0.25">
      <c r="A1429" s="1">
        <v>425</v>
      </c>
      <c r="B1429" s="1" t="s">
        <v>887</v>
      </c>
      <c r="C1429" s="1">
        <v>24.537546946652004</v>
      </c>
      <c r="D1429" s="1">
        <v>3.1896601800755153</v>
      </c>
      <c r="G1429" s="1">
        <v>1132</v>
      </c>
      <c r="H1429" s="1" t="s">
        <v>888</v>
      </c>
      <c r="I1429" s="1">
        <v>1.7850950725822941</v>
      </c>
      <c r="J1429" s="1">
        <v>0.15440143935404599</v>
      </c>
      <c r="M1429" s="1"/>
    </row>
    <row r="1430" spans="1:13" x14ac:dyDescent="0.25">
      <c r="A1430" s="1">
        <v>423</v>
      </c>
      <c r="B1430" s="1" t="s">
        <v>887</v>
      </c>
      <c r="C1430" s="1">
        <v>24.703546158155746</v>
      </c>
      <c r="D1430" s="1">
        <v>3.1783146964856228</v>
      </c>
      <c r="G1430" s="1">
        <v>1134</v>
      </c>
      <c r="H1430" s="1" t="s">
        <v>888</v>
      </c>
      <c r="I1430" s="1">
        <v>1.5536495604170928</v>
      </c>
      <c r="J1430" s="1">
        <v>0.15440143935404599</v>
      </c>
      <c r="M1430" s="1"/>
    </row>
    <row r="1431" spans="1:13" x14ac:dyDescent="0.25">
      <c r="A1431" s="1">
        <v>1045</v>
      </c>
      <c r="B1431" s="1" t="s">
        <v>887</v>
      </c>
      <c r="C1431" s="1">
        <v>24.763804751832762</v>
      </c>
      <c r="D1431" s="1">
        <v>8.0011007379020747</v>
      </c>
      <c r="G1431" s="1">
        <v>1134</v>
      </c>
      <c r="H1431" s="1" t="s">
        <v>888</v>
      </c>
      <c r="I1431" s="1">
        <v>1.582478020854631</v>
      </c>
      <c r="J1431" s="1">
        <v>0.15440143935404599</v>
      </c>
      <c r="M1431" s="1"/>
    </row>
    <row r="1432" spans="1:13" x14ac:dyDescent="0.25">
      <c r="A1432" s="1">
        <v>1047</v>
      </c>
      <c r="B1432" s="1" t="s">
        <v>887</v>
      </c>
      <c r="C1432" s="1">
        <v>24.825410189539394</v>
      </c>
      <c r="D1432" s="1">
        <v>7.6341881038770429</v>
      </c>
      <c r="G1432" s="1">
        <v>1134</v>
      </c>
      <c r="H1432" s="1" t="s">
        <v>888</v>
      </c>
      <c r="I1432" s="1">
        <v>1.5912696790022489</v>
      </c>
      <c r="J1432" s="1">
        <v>0.15440143935404599</v>
      </c>
      <c r="M1432" s="1"/>
    </row>
    <row r="1433" spans="1:13" x14ac:dyDescent="0.25">
      <c r="A1433" s="1">
        <v>275</v>
      </c>
      <c r="B1433" s="1" t="s">
        <v>887</v>
      </c>
      <c r="C1433" s="1">
        <v>24.896422242848704</v>
      </c>
      <c r="D1433" s="1">
        <v>2.3628170847304157</v>
      </c>
      <c r="G1433" s="1">
        <v>1136</v>
      </c>
      <c r="H1433" s="1" t="s">
        <v>888</v>
      </c>
      <c r="I1433" s="1">
        <v>55.430566346350446</v>
      </c>
      <c r="J1433" s="1">
        <v>6.9507416183956474</v>
      </c>
      <c r="M1433" s="1"/>
    </row>
    <row r="1434" spans="1:13" x14ac:dyDescent="0.25">
      <c r="A1434" s="1">
        <v>423</v>
      </c>
      <c r="B1434" s="1" t="s">
        <v>887</v>
      </c>
      <c r="C1434" s="1">
        <v>25.056294482601206</v>
      </c>
      <c r="D1434" s="1">
        <v>3.1193181818181817</v>
      </c>
      <c r="G1434" s="1">
        <v>1136</v>
      </c>
      <c r="H1434" s="1" t="s">
        <v>888</v>
      </c>
      <c r="I1434" s="1">
        <v>55.696360662441222</v>
      </c>
      <c r="J1434" s="1">
        <v>6.8218360540635423</v>
      </c>
      <c r="M1434" s="1"/>
    </row>
    <row r="1435" spans="1:13" x14ac:dyDescent="0.25">
      <c r="A1435" s="1">
        <v>425</v>
      </c>
      <c r="B1435" s="1" t="s">
        <v>887</v>
      </c>
      <c r="C1435" s="1">
        <v>25.077044384039173</v>
      </c>
      <c r="D1435" s="1">
        <v>3.0966272146383966</v>
      </c>
      <c r="G1435" s="1">
        <v>1136</v>
      </c>
      <c r="H1435" s="1" t="s">
        <v>888</v>
      </c>
      <c r="I1435" s="1">
        <v>57.188897975874063</v>
      </c>
      <c r="J1435" s="1">
        <v>7.0302790942601368</v>
      </c>
      <c r="M1435" s="1"/>
    </row>
    <row r="1436" spans="1:13" x14ac:dyDescent="0.25">
      <c r="A1436" s="1">
        <v>275</v>
      </c>
      <c r="B1436" s="1" t="s">
        <v>887</v>
      </c>
      <c r="C1436" s="1">
        <v>25.086279638849042</v>
      </c>
      <c r="D1436" s="1">
        <v>2.3186056053082069</v>
      </c>
      <c r="G1436" s="1">
        <v>1138</v>
      </c>
      <c r="H1436" s="1" t="s">
        <v>888</v>
      </c>
      <c r="I1436" s="1">
        <v>56.657309343692496</v>
      </c>
      <c r="J1436" s="1">
        <v>6.9096015446726344</v>
      </c>
      <c r="M1436" s="1"/>
    </row>
    <row r="1437" spans="1:13" x14ac:dyDescent="0.25">
      <c r="A1437" s="1">
        <v>1049</v>
      </c>
      <c r="B1437" s="1" t="s">
        <v>887</v>
      </c>
      <c r="C1437" s="1">
        <v>25.092367086268148</v>
      </c>
      <c r="D1437" s="1">
        <v>8.2482571649883809</v>
      </c>
      <c r="G1437" s="1">
        <v>1138</v>
      </c>
      <c r="H1437" s="1" t="s">
        <v>888</v>
      </c>
      <c r="I1437" s="1">
        <v>57.43424657534247</v>
      </c>
      <c r="J1437" s="1">
        <v>6.8958881867649637</v>
      </c>
      <c r="M1437" s="1"/>
    </row>
    <row r="1438" spans="1:13" x14ac:dyDescent="0.25">
      <c r="A1438" s="1">
        <v>1047</v>
      </c>
      <c r="B1438" s="1" t="s">
        <v>887</v>
      </c>
      <c r="C1438" s="1">
        <v>25.236113107583627</v>
      </c>
      <c r="D1438" s="1">
        <v>7.6927922051449302</v>
      </c>
      <c r="G1438" s="1">
        <v>1138</v>
      </c>
      <c r="H1438" s="1" t="s">
        <v>888</v>
      </c>
      <c r="I1438" s="1">
        <v>58.149846657125337</v>
      </c>
      <c r="J1438" s="1">
        <v>7.013823064770933</v>
      </c>
      <c r="M1438" s="1"/>
    </row>
    <row r="1439" spans="1:13" x14ac:dyDescent="0.25">
      <c r="A1439" s="1">
        <v>275</v>
      </c>
      <c r="B1439" s="1" t="s">
        <v>887</v>
      </c>
      <c r="C1439" s="1">
        <v>25.360518099738421</v>
      </c>
      <c r="D1439" s="1">
        <v>2.3928808907375179</v>
      </c>
      <c r="G1439" s="1">
        <v>1140</v>
      </c>
      <c r="H1439" s="1" t="s">
        <v>888</v>
      </c>
      <c r="I1439" s="1">
        <v>56.043937845021468</v>
      </c>
      <c r="J1439" s="1">
        <v>7.2167807618044586</v>
      </c>
      <c r="M1439" s="1"/>
    </row>
    <row r="1440" spans="1:13" x14ac:dyDescent="0.25">
      <c r="A1440" s="1">
        <v>421</v>
      </c>
      <c r="B1440" s="1" t="s">
        <v>887</v>
      </c>
      <c r="C1440" s="1">
        <v>25.47129251136057</v>
      </c>
      <c r="D1440" s="1">
        <v>3.0308234098170197</v>
      </c>
      <c r="G1440" s="1">
        <v>1140</v>
      </c>
      <c r="H1440" s="1" t="s">
        <v>888</v>
      </c>
      <c r="I1440" s="1">
        <v>56.309732161112251</v>
      </c>
      <c r="J1440" s="1">
        <v>7.1920967175706512</v>
      </c>
      <c r="M1440" s="1"/>
    </row>
    <row r="1441" spans="1:13" x14ac:dyDescent="0.25">
      <c r="A1441" s="1">
        <v>421</v>
      </c>
      <c r="B1441" s="1" t="s">
        <v>887</v>
      </c>
      <c r="C1441" s="1">
        <v>25.512792314236506</v>
      </c>
      <c r="D1441" s="1">
        <v>3.0398997966889341</v>
      </c>
      <c r="G1441" s="1">
        <v>1140</v>
      </c>
      <c r="H1441" s="1" t="s">
        <v>888</v>
      </c>
      <c r="I1441" s="1">
        <v>56.45285217746882</v>
      </c>
      <c r="J1441" s="1">
        <v>6.9288002457433739</v>
      </c>
      <c r="M1441" s="1"/>
    </row>
    <row r="1442" spans="1:13" x14ac:dyDescent="0.25">
      <c r="A1442" s="1">
        <v>1049</v>
      </c>
      <c r="B1442" s="1" t="s">
        <v>887</v>
      </c>
      <c r="C1442" s="1">
        <v>25.544140296116801</v>
      </c>
      <c r="D1442" s="1">
        <v>8.120856944840801</v>
      </c>
      <c r="G1442" s="1">
        <v>1142</v>
      </c>
      <c r="H1442" s="1" t="s">
        <v>888</v>
      </c>
      <c r="I1442" s="1">
        <v>11.380269883459414</v>
      </c>
      <c r="J1442" s="1">
        <v>1.0800530981218184</v>
      </c>
      <c r="M1442" s="1"/>
    </row>
    <row r="1443" spans="1:13" x14ac:dyDescent="0.25">
      <c r="A1443" s="1">
        <v>1049</v>
      </c>
      <c r="B1443" s="1" t="s">
        <v>887</v>
      </c>
      <c r="C1443" s="1">
        <v>25.97537836006325</v>
      </c>
      <c r="D1443" s="1">
        <v>8.0444168127522531</v>
      </c>
      <c r="G1443" s="1">
        <v>1142</v>
      </c>
      <c r="H1443" s="1" t="s">
        <v>888</v>
      </c>
      <c r="I1443" s="1">
        <v>11.257595583725209</v>
      </c>
      <c r="J1443" s="1">
        <v>1.1129651571002284</v>
      </c>
      <c r="M1443" s="1"/>
    </row>
    <row r="1444" spans="1:13" x14ac:dyDescent="0.25">
      <c r="A1444" s="1">
        <v>421</v>
      </c>
      <c r="B1444" s="1" t="s">
        <v>887</v>
      </c>
      <c r="C1444" s="1">
        <v>25.990040047309773</v>
      </c>
      <c r="D1444" s="1">
        <v>3.0988963113563748</v>
      </c>
      <c r="G1444" s="1">
        <v>1142</v>
      </c>
      <c r="H1444" s="1" t="s">
        <v>888</v>
      </c>
      <c r="I1444" s="1">
        <v>11.370047025148232</v>
      </c>
      <c r="J1444" s="1">
        <v>1.1008974021414779</v>
      </c>
      <c r="M1444" s="1"/>
    </row>
    <row r="1445" spans="1:13" x14ac:dyDescent="0.25">
      <c r="A1445" s="1">
        <v>273</v>
      </c>
      <c r="B1445" s="1" t="s">
        <v>887</v>
      </c>
      <c r="C1445" s="1">
        <v>26.204328748628807</v>
      </c>
      <c r="D1445" s="1">
        <v>2.7200458384618647</v>
      </c>
      <c r="G1445" s="1">
        <v>1144</v>
      </c>
      <c r="H1445" s="1" t="s">
        <v>888</v>
      </c>
      <c r="I1445" s="1">
        <v>10.979533837661009</v>
      </c>
      <c r="J1445" s="1">
        <v>1.0550947867298577</v>
      </c>
      <c r="M1445" s="1"/>
    </row>
    <row r="1446" spans="1:13" x14ac:dyDescent="0.25">
      <c r="A1446" s="1">
        <v>273</v>
      </c>
      <c r="B1446" s="1" t="s">
        <v>887</v>
      </c>
      <c r="C1446" s="1">
        <v>26.225424014851068</v>
      </c>
      <c r="D1446" s="1">
        <v>2.6581497672707721</v>
      </c>
      <c r="G1446" s="1">
        <v>1144</v>
      </c>
      <c r="H1446" s="1" t="s">
        <v>888</v>
      </c>
      <c r="I1446" s="1">
        <v>10.875260682886935</v>
      </c>
      <c r="J1446" s="1">
        <v>0.99283614182903279</v>
      </c>
      <c r="M1446" s="1"/>
    </row>
    <row r="1447" spans="1:13" x14ac:dyDescent="0.25">
      <c r="A1447" s="1">
        <v>445</v>
      </c>
      <c r="B1447" s="1" t="s">
        <v>887</v>
      </c>
      <c r="C1447" s="1">
        <v>26.923785612018346</v>
      </c>
      <c r="D1447" s="1">
        <v>0.86633205053732198</v>
      </c>
      <c r="G1447" s="1">
        <v>1144</v>
      </c>
      <c r="H1447" s="1" t="s">
        <v>888</v>
      </c>
      <c r="I1447" s="1">
        <v>11.004068697607851</v>
      </c>
      <c r="J1447" s="1">
        <v>1.0290394067052835</v>
      </c>
      <c r="M1447" s="1"/>
    </row>
    <row r="1448" spans="1:13" x14ac:dyDescent="0.25">
      <c r="A1448" s="1">
        <v>449</v>
      </c>
      <c r="B1448" s="1" t="s">
        <v>887</v>
      </c>
      <c r="C1448" s="1">
        <v>27.048285020646151</v>
      </c>
      <c r="D1448" s="1">
        <v>0.90127613999419098</v>
      </c>
      <c r="G1448" s="1">
        <v>1146</v>
      </c>
      <c r="H1448" s="1" t="s">
        <v>888</v>
      </c>
      <c r="I1448" s="1">
        <v>10.78325495808628</v>
      </c>
      <c r="J1448" s="1">
        <v>1.1812576794804284</v>
      </c>
      <c r="M1448" s="1"/>
    </row>
    <row r="1449" spans="1:13" x14ac:dyDescent="0.25">
      <c r="A1449" s="1">
        <v>273</v>
      </c>
      <c r="B1449" s="1" t="s">
        <v>887</v>
      </c>
      <c r="C1449" s="1">
        <v>27.132520462408234</v>
      </c>
      <c r="D1449" s="1">
        <v>2.6528443897401068</v>
      </c>
      <c r="G1449" s="1">
        <v>1146</v>
      </c>
      <c r="H1449" s="1" t="s">
        <v>888</v>
      </c>
      <c r="I1449" s="1">
        <v>11.196258433858107</v>
      </c>
      <c r="J1449" s="1">
        <v>1.1656244514656837</v>
      </c>
      <c r="M1449" s="1"/>
    </row>
    <row r="1450" spans="1:13" x14ac:dyDescent="0.25">
      <c r="A1450" s="1">
        <v>447</v>
      </c>
      <c r="B1450" s="1" t="s">
        <v>887</v>
      </c>
      <c r="C1450" s="1">
        <v>27.193534330711927</v>
      </c>
      <c r="D1450" s="1">
        <v>1.067374019750218</v>
      </c>
      <c r="G1450" s="1">
        <v>1146</v>
      </c>
      <c r="H1450" s="1" t="s">
        <v>888</v>
      </c>
      <c r="I1450" s="1">
        <v>11.05518298916377</v>
      </c>
      <c r="J1450" s="1">
        <v>1.2078615938213095</v>
      </c>
      <c r="M1450" s="1"/>
    </row>
    <row r="1451" spans="1:13" x14ac:dyDescent="0.25">
      <c r="A1451" s="1">
        <v>449</v>
      </c>
      <c r="B1451" s="1" t="s">
        <v>887</v>
      </c>
      <c r="C1451" s="1">
        <v>27.318033739339736</v>
      </c>
      <c r="D1451" s="1">
        <v>1.2568435957014232</v>
      </c>
      <c r="G1451" s="1">
        <v>1148</v>
      </c>
      <c r="H1451" s="1" t="s">
        <v>888</v>
      </c>
      <c r="I1451" s="1">
        <v>8.1866489470455939</v>
      </c>
      <c r="J1451" s="1">
        <v>0.64890512550465151</v>
      </c>
      <c r="M1451" s="1"/>
    </row>
    <row r="1452" spans="1:13" x14ac:dyDescent="0.25">
      <c r="A1452" s="1">
        <v>447</v>
      </c>
      <c r="B1452" s="1" t="s">
        <v>887</v>
      </c>
      <c r="C1452" s="1">
        <v>27.525532753719418</v>
      </c>
      <c r="D1452" s="1">
        <v>1.1209247022945106</v>
      </c>
      <c r="G1452" s="1">
        <v>1148</v>
      </c>
      <c r="H1452" s="1" t="s">
        <v>888</v>
      </c>
      <c r="I1452" s="1">
        <v>8.3645266816601911</v>
      </c>
      <c r="J1452" s="1">
        <v>0.64616245392311744</v>
      </c>
      <c r="M1452" s="1"/>
    </row>
    <row r="1453" spans="1:13" x14ac:dyDescent="0.25">
      <c r="A1453" s="1">
        <v>445</v>
      </c>
      <c r="B1453" s="1" t="s">
        <v>887</v>
      </c>
      <c r="C1453" s="1">
        <v>27.567032556595358</v>
      </c>
      <c r="D1453" s="1">
        <v>0.8835771855939587</v>
      </c>
      <c r="G1453" s="1">
        <v>1148</v>
      </c>
      <c r="H1453" s="1" t="s">
        <v>888</v>
      </c>
      <c r="I1453" s="1">
        <v>8.4892455530566338</v>
      </c>
      <c r="J1453" s="1">
        <v>0.61105625767948046</v>
      </c>
      <c r="M1453" s="1"/>
    </row>
    <row r="1454" spans="1:13" x14ac:dyDescent="0.25">
      <c r="A1454" s="1">
        <v>447</v>
      </c>
      <c r="B1454" s="1" t="s">
        <v>887</v>
      </c>
      <c r="C1454" s="1">
        <v>27.629282260909257</v>
      </c>
      <c r="D1454" s="1">
        <v>0.99135927969793791</v>
      </c>
      <c r="G1454" s="1">
        <v>1150</v>
      </c>
      <c r="H1454" s="1" t="s">
        <v>888</v>
      </c>
      <c r="I1454" s="1">
        <v>8.9165610304641181</v>
      </c>
      <c r="J1454" s="1">
        <v>0.7786334913112164</v>
      </c>
      <c r="M1454" s="1"/>
    </row>
    <row r="1455" spans="1:13" x14ac:dyDescent="0.25">
      <c r="A1455" s="1">
        <v>445</v>
      </c>
      <c r="B1455" s="1" t="s">
        <v>887</v>
      </c>
      <c r="C1455" s="1">
        <v>27.733031768099099</v>
      </c>
      <c r="D1455" s="1">
        <v>0.91262162358408361</v>
      </c>
      <c r="G1455" s="1">
        <v>1150</v>
      </c>
      <c r="H1455" s="1" t="s">
        <v>888</v>
      </c>
      <c r="I1455" s="1">
        <v>9.1435084849723989</v>
      </c>
      <c r="J1455" s="1">
        <v>0.77671362120414256</v>
      </c>
      <c r="M1455" s="1"/>
    </row>
    <row r="1456" spans="1:13" x14ac:dyDescent="0.25">
      <c r="A1456" s="1">
        <v>449</v>
      </c>
      <c r="B1456" s="1" t="s">
        <v>887</v>
      </c>
      <c r="C1456" s="1">
        <v>27.878281078164878</v>
      </c>
      <c r="D1456" s="1">
        <v>1.2897454981121117</v>
      </c>
      <c r="G1456" s="1">
        <v>1150</v>
      </c>
      <c r="H1456" s="1" t="s">
        <v>888</v>
      </c>
      <c r="I1456" s="1">
        <v>9.1394193416479244</v>
      </c>
      <c r="J1456" s="1">
        <v>0.81072274881516582</v>
      </c>
      <c r="M1456" s="1"/>
    </row>
    <row r="1457" spans="1:13" x14ac:dyDescent="0.25">
      <c r="A1457" s="1">
        <v>699</v>
      </c>
      <c r="B1457" s="1" t="s">
        <v>887</v>
      </c>
      <c r="C1457" s="1">
        <v>31.008221549112939</v>
      </c>
      <c r="D1457" s="1">
        <v>1.3135538560766609</v>
      </c>
      <c r="G1457" s="1">
        <v>1152</v>
      </c>
      <c r="H1457" s="1" t="s">
        <v>888</v>
      </c>
      <c r="I1457" s="1">
        <v>8.2602535268861175</v>
      </c>
      <c r="J1457" s="1">
        <v>0.64259698086712314</v>
      </c>
      <c r="M1457" s="1"/>
    </row>
    <row r="1458" spans="1:13" x14ac:dyDescent="0.25">
      <c r="A1458" s="1">
        <v>699</v>
      </c>
      <c r="B1458" s="1" t="s">
        <v>887</v>
      </c>
      <c r="C1458" s="1">
        <v>31.832436999031547</v>
      </c>
      <c r="D1458" s="1">
        <v>1.3209250898369116</v>
      </c>
      <c r="G1458" s="1">
        <v>1152</v>
      </c>
      <c r="H1458" s="1" t="s">
        <v>888</v>
      </c>
      <c r="I1458" s="1">
        <v>8.282743815170722</v>
      </c>
      <c r="J1458" s="1">
        <v>0.69799894681411268</v>
      </c>
      <c r="M1458" s="1"/>
    </row>
    <row r="1459" spans="1:13" x14ac:dyDescent="0.25">
      <c r="A1459" s="1">
        <v>699</v>
      </c>
      <c r="B1459" s="1" t="s">
        <v>887</v>
      </c>
      <c r="C1459" s="1">
        <v>31.914858544023403</v>
      </c>
      <c r="D1459" s="1">
        <v>1.3550170459780706</v>
      </c>
      <c r="G1459" s="1">
        <v>1152</v>
      </c>
      <c r="H1459" s="1" t="s">
        <v>888</v>
      </c>
      <c r="I1459" s="1">
        <v>8.5199141279901855</v>
      </c>
      <c r="J1459" s="1">
        <v>0.69662761102334569</v>
      </c>
      <c r="M1459" s="1"/>
    </row>
    <row r="1460" spans="1:13" x14ac:dyDescent="0.25">
      <c r="A1460" s="1">
        <v>701</v>
      </c>
      <c r="B1460" s="1" t="s">
        <v>887</v>
      </c>
      <c r="C1460" s="1">
        <v>31.935463930271375</v>
      </c>
      <c r="D1460" s="1">
        <v>1.261033815534875</v>
      </c>
      <c r="G1460" s="1">
        <v>1154</v>
      </c>
      <c r="H1460" s="1" t="s">
        <v>888</v>
      </c>
      <c r="I1460" s="1">
        <v>37.888141484359025</v>
      </c>
      <c r="J1460" s="1">
        <v>6.2239336492890995</v>
      </c>
      <c r="M1460" s="1"/>
    </row>
    <row r="1461" spans="1:13" x14ac:dyDescent="0.25">
      <c r="A1461" s="1">
        <v>701</v>
      </c>
      <c r="B1461" s="1" t="s">
        <v>887</v>
      </c>
      <c r="C1461" s="1">
        <v>32.0384908615112</v>
      </c>
      <c r="D1461" s="1">
        <v>1.2502073159495071</v>
      </c>
      <c r="G1461" s="1">
        <v>1154</v>
      </c>
      <c r="H1461" s="1" t="s">
        <v>888</v>
      </c>
      <c r="I1461" s="1">
        <v>37.499672868534041</v>
      </c>
      <c r="J1461" s="1">
        <v>6.4954581358609795</v>
      </c>
      <c r="M1461" s="1"/>
    </row>
    <row r="1462" spans="1:13" x14ac:dyDescent="0.25">
      <c r="A1462" s="1">
        <v>697</v>
      </c>
      <c r="B1462" s="1" t="s">
        <v>887</v>
      </c>
      <c r="C1462" s="1">
        <v>32.739073993942014</v>
      </c>
      <c r="D1462" s="1">
        <v>1.2303971252188335</v>
      </c>
      <c r="G1462" s="1">
        <v>1154</v>
      </c>
      <c r="H1462" s="1" t="s">
        <v>888</v>
      </c>
      <c r="I1462" s="1">
        <v>37.397444285422203</v>
      </c>
      <c r="J1462" s="1">
        <v>6.3994646305072846</v>
      </c>
      <c r="M1462" s="1"/>
    </row>
    <row r="1463" spans="1:13" x14ac:dyDescent="0.25">
      <c r="A1463" s="1">
        <v>701</v>
      </c>
      <c r="B1463" s="1" t="s">
        <v>887</v>
      </c>
      <c r="C1463" s="1">
        <v>32.986338628917601</v>
      </c>
      <c r="D1463" s="1">
        <v>1.2204920298534967</v>
      </c>
      <c r="G1463" s="1">
        <v>1156</v>
      </c>
      <c r="H1463" s="1" t="s">
        <v>888</v>
      </c>
      <c r="I1463" s="1">
        <v>40.689204661623386</v>
      </c>
      <c r="J1463" s="1">
        <v>6.7532692645251888</v>
      </c>
      <c r="M1463" s="1"/>
    </row>
    <row r="1464" spans="1:13" x14ac:dyDescent="0.25">
      <c r="A1464" s="1">
        <v>697</v>
      </c>
      <c r="B1464" s="1" t="s">
        <v>887</v>
      </c>
      <c r="C1464" s="1">
        <v>33.357235581380969</v>
      </c>
      <c r="D1464" s="1">
        <v>1.2333916889339354</v>
      </c>
      <c r="G1464" s="1">
        <v>1156</v>
      </c>
      <c r="H1464" s="1" t="s">
        <v>888</v>
      </c>
      <c r="I1464" s="1">
        <v>41.507033326518091</v>
      </c>
      <c r="J1464" s="1">
        <v>6.8053800245743377</v>
      </c>
      <c r="M1464" s="1"/>
    </row>
    <row r="1465" spans="1:13" x14ac:dyDescent="0.25">
      <c r="A1465" s="1">
        <v>697</v>
      </c>
      <c r="B1465" s="1" t="s">
        <v>887</v>
      </c>
      <c r="C1465" s="1">
        <v>33.583894830108591</v>
      </c>
      <c r="D1465" s="1">
        <v>1.3020363033262694</v>
      </c>
      <c r="G1465" s="1">
        <v>1156</v>
      </c>
      <c r="H1465" s="1" t="s">
        <v>888</v>
      </c>
      <c r="I1465" s="1">
        <v>41.343467593539152</v>
      </c>
      <c r="J1465" s="1">
        <v>6.6380770581007553</v>
      </c>
      <c r="M1465" s="1"/>
    </row>
    <row r="1466" spans="1:13" x14ac:dyDescent="0.25">
      <c r="A1466" s="1">
        <v>145</v>
      </c>
      <c r="B1466" s="1" t="s">
        <v>887</v>
      </c>
      <c r="C1466" s="1"/>
      <c r="D1466" s="1" t="s">
        <v>889</v>
      </c>
      <c r="G1466" s="1">
        <v>1158</v>
      </c>
      <c r="H1466" s="1" t="s">
        <v>888</v>
      </c>
      <c r="I1466" s="1">
        <v>40.443856062154978</v>
      </c>
      <c r="J1466" s="1">
        <v>6.479002106371774</v>
      </c>
      <c r="M1466" s="1"/>
    </row>
    <row r="1467" spans="1:13" x14ac:dyDescent="0.25">
      <c r="A1467" s="1">
        <v>145</v>
      </c>
      <c r="B1467" s="1" t="s">
        <v>887</v>
      </c>
      <c r="C1467" s="1"/>
      <c r="D1467" s="1" t="s">
        <v>889</v>
      </c>
      <c r="G1467" s="1">
        <v>1158</v>
      </c>
      <c r="H1467" s="1" t="s">
        <v>888</v>
      </c>
      <c r="I1467" s="1">
        <v>40.852770394602331</v>
      </c>
      <c r="J1467" s="1">
        <v>6.4927154642794456</v>
      </c>
      <c r="M1467" s="1"/>
    </row>
    <row r="1468" spans="1:13" x14ac:dyDescent="0.25">
      <c r="A1468" s="1">
        <v>145</v>
      </c>
      <c r="B1468" s="1" t="s">
        <v>887</v>
      </c>
      <c r="C1468" s="1"/>
      <c r="D1468" s="1" t="s">
        <v>889</v>
      </c>
      <c r="G1468" s="1">
        <v>1158</v>
      </c>
      <c r="H1468" s="1" t="s">
        <v>888</v>
      </c>
      <c r="I1468" s="1">
        <v>41.036781844203638</v>
      </c>
      <c r="J1468" s="1">
        <v>6.5064288221871163</v>
      </c>
      <c r="M1468" s="1"/>
    </row>
    <row r="1469" spans="1:13" x14ac:dyDescent="0.25">
      <c r="G1469" s="1">
        <v>1160</v>
      </c>
      <c r="H1469" s="1" t="s">
        <v>888</v>
      </c>
      <c r="I1469" s="1">
        <v>22.962768350030668</v>
      </c>
      <c r="J1469" s="1">
        <v>2.9903238546603474</v>
      </c>
      <c r="M1469" s="1"/>
    </row>
    <row r="1470" spans="1:13" x14ac:dyDescent="0.25">
      <c r="G1470" s="1">
        <v>1160</v>
      </c>
      <c r="H1470" s="1" t="s">
        <v>888</v>
      </c>
      <c r="I1470" s="1">
        <v>22.553854017583316</v>
      </c>
      <c r="J1470" s="1">
        <v>3.0863173600140423</v>
      </c>
      <c r="M1470" s="1"/>
    </row>
    <row r="1471" spans="1:13" x14ac:dyDescent="0.25">
      <c r="G1471" s="1">
        <v>1160</v>
      </c>
      <c r="H1471" s="1" t="s">
        <v>888</v>
      </c>
      <c r="I1471" s="1">
        <v>23.412574115722755</v>
      </c>
      <c r="J1471" s="1">
        <v>3.0808320168509744</v>
      </c>
      <c r="M1471" s="1"/>
    </row>
    <row r="1472" spans="1:13" x14ac:dyDescent="0.25">
      <c r="G1472" s="1">
        <v>1162</v>
      </c>
      <c r="H1472" s="1" t="s">
        <v>888</v>
      </c>
      <c r="I1472" s="1">
        <v>23.576139848701697</v>
      </c>
      <c r="J1472" s="1">
        <v>3.2508776549060907</v>
      </c>
      <c r="M1472" s="1"/>
    </row>
    <row r="1473" spans="7:13" x14ac:dyDescent="0.25">
      <c r="G1473" s="1">
        <v>1162</v>
      </c>
      <c r="H1473" s="1" t="s">
        <v>888</v>
      </c>
      <c r="I1473" s="1">
        <v>23.289899815988552</v>
      </c>
      <c r="J1473" s="1">
        <v>3.3057310865367739</v>
      </c>
      <c r="M1473" s="1"/>
    </row>
    <row r="1474" spans="7:13" x14ac:dyDescent="0.25">
      <c r="G1474" s="1">
        <v>1162</v>
      </c>
      <c r="H1474" s="1" t="s">
        <v>888</v>
      </c>
      <c r="I1474" s="1">
        <v>22.86053976691883</v>
      </c>
      <c r="J1474" s="1">
        <v>3.3084737581183079</v>
      </c>
      <c r="M1474" s="1"/>
    </row>
    <row r="1475" spans="7:13" x14ac:dyDescent="0.25">
      <c r="G1475" s="1">
        <v>1164</v>
      </c>
      <c r="H1475" s="1" t="s">
        <v>888</v>
      </c>
      <c r="I1475" s="1">
        <v>23.985054181149049</v>
      </c>
      <c r="J1475" s="1">
        <v>3.3194444444444442</v>
      </c>
      <c r="M1475" s="1"/>
    </row>
    <row r="1476" spans="7:13" x14ac:dyDescent="0.25">
      <c r="G1476" s="1">
        <v>1164</v>
      </c>
      <c r="H1476" s="1" t="s">
        <v>888</v>
      </c>
      <c r="I1476" s="1">
        <v>24.639317113064813</v>
      </c>
      <c r="J1476" s="1">
        <v>3.34961383184132</v>
      </c>
      <c r="M1476" s="1"/>
    </row>
    <row r="1477" spans="7:13" x14ac:dyDescent="0.25">
      <c r="G1477" s="1">
        <v>1164</v>
      </c>
      <c r="H1477" s="1" t="s">
        <v>888</v>
      </c>
      <c r="I1477" s="1">
        <v>24.802882846043754</v>
      </c>
      <c r="J1477" s="1">
        <v>3.3934965771458665</v>
      </c>
      <c r="M1477" s="1"/>
    </row>
    <row r="1478" spans="7:13" x14ac:dyDescent="0.25">
      <c r="G1478" s="1">
        <v>1166</v>
      </c>
      <c r="H1478" s="1" t="s">
        <v>888</v>
      </c>
      <c r="I1478" s="1">
        <v>22.635636884072785</v>
      </c>
      <c r="J1478" s="1">
        <v>3.1795681937862033</v>
      </c>
      <c r="M1478" s="1"/>
    </row>
    <row r="1479" spans="7:13" x14ac:dyDescent="0.25">
      <c r="G1479" s="1">
        <v>1166</v>
      </c>
      <c r="H1479" s="1" t="s">
        <v>888</v>
      </c>
      <c r="I1479" s="1">
        <v>21.960928235534656</v>
      </c>
      <c r="J1479" s="1">
        <v>3.1164867474109181</v>
      </c>
      <c r="M1479" s="1"/>
    </row>
    <row r="1480" spans="7:13" x14ac:dyDescent="0.25">
      <c r="G1480" s="1">
        <v>1166</v>
      </c>
      <c r="H1480" s="1" t="s">
        <v>888</v>
      </c>
      <c r="I1480" s="1">
        <v>22.124493968513594</v>
      </c>
      <c r="J1480" s="1">
        <v>3.1137440758293837</v>
      </c>
      <c r="M1480" s="1"/>
    </row>
    <row r="1481" spans="7:13" x14ac:dyDescent="0.25">
      <c r="G1481" s="1">
        <v>1168</v>
      </c>
      <c r="H1481" s="1" t="s">
        <v>888</v>
      </c>
      <c r="I1481" s="1">
        <v>24.373522796974033</v>
      </c>
      <c r="J1481" s="1">
        <v>3.7994119712129191</v>
      </c>
      <c r="M1481" s="1"/>
    </row>
    <row r="1482" spans="7:13" x14ac:dyDescent="0.25">
      <c r="G1482" s="1">
        <v>1168</v>
      </c>
      <c r="H1482" s="1" t="s">
        <v>888</v>
      </c>
      <c r="I1482" s="1">
        <v>24.82332856266612</v>
      </c>
      <c r="J1482" s="1">
        <v>3.6897051079515539</v>
      </c>
      <c r="M1482" s="1"/>
    </row>
    <row r="1483" spans="7:13" x14ac:dyDescent="0.25">
      <c r="G1483" s="1">
        <v>1168</v>
      </c>
      <c r="H1483" s="1" t="s">
        <v>888</v>
      </c>
      <c r="I1483" s="1">
        <v>24.537088529952975</v>
      </c>
      <c r="J1483" s="1">
        <v>3.6513077058100758</v>
      </c>
      <c r="M1483" s="1"/>
    </row>
    <row r="1484" spans="7:13" x14ac:dyDescent="0.25">
      <c r="G1484" s="1">
        <v>1170</v>
      </c>
      <c r="H1484" s="1" t="s">
        <v>888</v>
      </c>
      <c r="I1484" s="1">
        <v>24.148619914127991</v>
      </c>
      <c r="J1484" s="1">
        <v>3.3605845181674567</v>
      </c>
      <c r="M1484" s="1"/>
    </row>
    <row r="1485" spans="7:13" x14ac:dyDescent="0.25">
      <c r="G1485" s="1">
        <v>1170</v>
      </c>
      <c r="H1485" s="1" t="s">
        <v>888</v>
      </c>
      <c r="I1485" s="1">
        <v>23.433019832345124</v>
      </c>
      <c r="J1485" s="1">
        <v>3.2618483412322274</v>
      </c>
      <c r="M1485" s="1"/>
    </row>
    <row r="1486" spans="7:13" x14ac:dyDescent="0.25">
      <c r="G1486" s="1">
        <v>1170</v>
      </c>
      <c r="H1486" s="1" t="s">
        <v>888</v>
      </c>
      <c r="I1486" s="1">
        <v>24.353077080351667</v>
      </c>
      <c r="J1486" s="1">
        <v>3.2289362822538181</v>
      </c>
      <c r="M1486" s="1"/>
    </row>
    <row r="1487" spans="7:13" x14ac:dyDescent="0.25">
      <c r="G1487" s="1">
        <v>1172</v>
      </c>
      <c r="H1487" s="1" t="s">
        <v>888</v>
      </c>
      <c r="I1487" s="1">
        <v>96.730913923533024</v>
      </c>
      <c r="J1487" s="1">
        <v>12.58967439002984</v>
      </c>
      <c r="M1487" s="1"/>
    </row>
    <row r="1488" spans="7:13" x14ac:dyDescent="0.25">
      <c r="G1488" s="1">
        <v>1172</v>
      </c>
      <c r="H1488" s="1" t="s">
        <v>888</v>
      </c>
      <c r="I1488" s="1">
        <v>94.05252504600287</v>
      </c>
      <c r="J1488" s="1">
        <v>12.866684219764789</v>
      </c>
      <c r="M1488" s="1"/>
    </row>
    <row r="1489" spans="7:13" x14ac:dyDescent="0.25">
      <c r="G1489" s="1">
        <v>1172</v>
      </c>
      <c r="H1489" s="1" t="s">
        <v>888</v>
      </c>
      <c r="I1489" s="1">
        <v>97.38517685544879</v>
      </c>
      <c r="J1489" s="1">
        <v>12.578703703703702</v>
      </c>
      <c r="M1489" s="1"/>
    </row>
    <row r="1490" spans="7:13" x14ac:dyDescent="0.25">
      <c r="G1490" s="1">
        <v>1174</v>
      </c>
      <c r="H1490" s="1" t="s">
        <v>888</v>
      </c>
      <c r="I1490" s="1">
        <v>99.675097117153967</v>
      </c>
      <c r="J1490" s="1">
        <v>13.368593119185535</v>
      </c>
      <c r="M1490" s="1"/>
    </row>
    <row r="1491" spans="7:13" x14ac:dyDescent="0.25">
      <c r="G1491" s="1">
        <v>1174</v>
      </c>
      <c r="H1491" s="1" t="s">
        <v>888</v>
      </c>
      <c r="I1491" s="1">
        <v>96.649131057043562</v>
      </c>
      <c r="J1491" s="1">
        <v>13.228716868527295</v>
      </c>
      <c r="M1491" s="1"/>
    </row>
    <row r="1492" spans="7:13" x14ac:dyDescent="0.25">
      <c r="G1492" s="1">
        <v>1174</v>
      </c>
      <c r="H1492" s="1" t="s">
        <v>888</v>
      </c>
      <c r="I1492" s="1">
        <v>99.286628501328977</v>
      </c>
      <c r="J1492" s="1">
        <v>13.286312971739513</v>
      </c>
      <c r="M1492" s="1"/>
    </row>
    <row r="1493" spans="7:13" x14ac:dyDescent="0.25">
      <c r="G1493" s="1">
        <v>1176</v>
      </c>
      <c r="H1493" s="1" t="s">
        <v>888</v>
      </c>
      <c r="I1493" s="1">
        <v>96.9967082396238</v>
      </c>
      <c r="J1493" s="1">
        <v>12.770690714411092</v>
      </c>
      <c r="M1493" s="1"/>
    </row>
    <row r="1494" spans="7:13" x14ac:dyDescent="0.25">
      <c r="G1494" s="1">
        <v>1176</v>
      </c>
      <c r="H1494" s="1" t="s">
        <v>888</v>
      </c>
      <c r="I1494" s="1">
        <v>100.57470864853813</v>
      </c>
      <c r="J1494" s="1">
        <v>13.099811304195191</v>
      </c>
      <c r="M1494" s="1"/>
    </row>
    <row r="1495" spans="7:13" x14ac:dyDescent="0.25">
      <c r="G1495" s="1">
        <v>1176</v>
      </c>
      <c r="H1495" s="1" t="s">
        <v>888</v>
      </c>
      <c r="I1495" s="1">
        <v>97.405622572071152</v>
      </c>
      <c r="J1495" s="1">
        <v>12.721322625943479</v>
      </c>
      <c r="M1495" s="1"/>
    </row>
    <row r="1496" spans="7:13" x14ac:dyDescent="0.25">
      <c r="M1496" s="1"/>
    </row>
    <row r="1497" spans="7:13" x14ac:dyDescent="0.25">
      <c r="M1497" s="1"/>
    </row>
    <row r="1498" spans="7:13" x14ac:dyDescent="0.25">
      <c r="M1498" s="1"/>
    </row>
    <row r="1499" spans="7:13" x14ac:dyDescent="0.25">
      <c r="M1499" s="1"/>
    </row>
    <row r="1500" spans="7:13" x14ac:dyDescent="0.25">
      <c r="M1500" s="1"/>
    </row>
    <row r="1501" spans="7:13" x14ac:dyDescent="0.25">
      <c r="M1501" s="1"/>
    </row>
    <row r="1502" spans="7:13" x14ac:dyDescent="0.25">
      <c r="M1502" s="1"/>
    </row>
    <row r="1503" spans="7:13" x14ac:dyDescent="0.25">
      <c r="M1503" s="1"/>
    </row>
    <row r="1504" spans="7:13" x14ac:dyDescent="0.25">
      <c r="M1504" s="1"/>
    </row>
    <row r="1505" spans="13:13" x14ac:dyDescent="0.25">
      <c r="M1505" s="1"/>
    </row>
    <row r="1506" spans="13:13" x14ac:dyDescent="0.25">
      <c r="M1506" s="1"/>
    </row>
    <row r="1507" spans="13:13" x14ac:dyDescent="0.25">
      <c r="M1507" s="1"/>
    </row>
    <row r="1508" spans="13:13" x14ac:dyDescent="0.25">
      <c r="M1508" s="1"/>
    </row>
    <row r="1509" spans="13:13" x14ac:dyDescent="0.25">
      <c r="M1509" s="1"/>
    </row>
    <row r="1510" spans="13:13" x14ac:dyDescent="0.25">
      <c r="M1510" s="1"/>
    </row>
    <row r="1511" spans="13:13" x14ac:dyDescent="0.25">
      <c r="M1511" s="1"/>
    </row>
    <row r="1512" spans="13:13" x14ac:dyDescent="0.25">
      <c r="M1512" s="1"/>
    </row>
    <row r="1513" spans="13:13" x14ac:dyDescent="0.25">
      <c r="M1513" s="1"/>
    </row>
    <row r="1514" spans="13:13" x14ac:dyDescent="0.25">
      <c r="M1514" s="1"/>
    </row>
    <row r="1515" spans="13:13" x14ac:dyDescent="0.25">
      <c r="M1515" s="1"/>
    </row>
    <row r="1516" spans="13:13" x14ac:dyDescent="0.25">
      <c r="M1516" s="1"/>
    </row>
    <row r="1517" spans="13:13" x14ac:dyDescent="0.25">
      <c r="M1517" s="1"/>
    </row>
    <row r="1518" spans="13:13" x14ac:dyDescent="0.25">
      <c r="M1518" s="1"/>
    </row>
    <row r="1519" spans="13:13" x14ac:dyDescent="0.25">
      <c r="M1519" s="1"/>
    </row>
    <row r="1520" spans="13:13" x14ac:dyDescent="0.25">
      <c r="M1520" s="1"/>
    </row>
    <row r="1521" spans="13:13" x14ac:dyDescent="0.25">
      <c r="M1521" s="1"/>
    </row>
    <row r="1522" spans="13:13" x14ac:dyDescent="0.25">
      <c r="M1522" s="1"/>
    </row>
    <row r="1523" spans="13:13" x14ac:dyDescent="0.25">
      <c r="M1523" s="1"/>
    </row>
    <row r="1524" spans="13:13" x14ac:dyDescent="0.25">
      <c r="M1524" s="1"/>
    </row>
    <row r="1525" spans="13:13" x14ac:dyDescent="0.25">
      <c r="M1525" s="1"/>
    </row>
    <row r="1526" spans="13:13" x14ac:dyDescent="0.25">
      <c r="M1526" s="1"/>
    </row>
    <row r="1527" spans="13:13" x14ac:dyDescent="0.25">
      <c r="M1527" s="1"/>
    </row>
    <row r="1528" spans="13:13" x14ac:dyDescent="0.25">
      <c r="M1528" s="1"/>
    </row>
    <row r="1529" spans="13:13" x14ac:dyDescent="0.25">
      <c r="M1529" s="1"/>
    </row>
    <row r="1530" spans="13:13" x14ac:dyDescent="0.25">
      <c r="M1530" s="1"/>
    </row>
    <row r="1531" spans="13:13" x14ac:dyDescent="0.25">
      <c r="M1531" s="1"/>
    </row>
    <row r="1532" spans="13:13" x14ac:dyDescent="0.25">
      <c r="M1532" s="1"/>
    </row>
    <row r="1533" spans="13:13" x14ac:dyDescent="0.25">
      <c r="M1533" s="1"/>
    </row>
    <row r="1534" spans="13:13" x14ac:dyDescent="0.25">
      <c r="M1534" s="1"/>
    </row>
    <row r="1535" spans="13:13" x14ac:dyDescent="0.25">
      <c r="M1535" s="1"/>
    </row>
    <row r="1536" spans="13:13" x14ac:dyDescent="0.25">
      <c r="M1536" s="1"/>
    </row>
    <row r="1537" spans="13:13" x14ac:dyDescent="0.25">
      <c r="M1537" s="1"/>
    </row>
    <row r="1538" spans="13:13" x14ac:dyDescent="0.25">
      <c r="M1538" s="1"/>
    </row>
    <row r="1539" spans="13:13" x14ac:dyDescent="0.25">
      <c r="M1539" s="1"/>
    </row>
    <row r="1540" spans="13:13" x14ac:dyDescent="0.25">
      <c r="M1540" s="1"/>
    </row>
    <row r="1541" spans="13:13" x14ac:dyDescent="0.25">
      <c r="M1541" s="1"/>
    </row>
    <row r="1542" spans="13:13" x14ac:dyDescent="0.25">
      <c r="M1542" s="1"/>
    </row>
    <row r="1543" spans="13:13" x14ac:dyDescent="0.25">
      <c r="M1543" s="1"/>
    </row>
    <row r="1544" spans="13:13" x14ac:dyDescent="0.25">
      <c r="M1544" s="1"/>
    </row>
    <row r="1545" spans="13:13" x14ac:dyDescent="0.25">
      <c r="M1545" s="1"/>
    </row>
    <row r="1546" spans="13:13" x14ac:dyDescent="0.25">
      <c r="M1546" s="1"/>
    </row>
    <row r="1547" spans="13:13" x14ac:dyDescent="0.25">
      <c r="M1547" s="1"/>
    </row>
    <row r="1548" spans="13:13" x14ac:dyDescent="0.25">
      <c r="M1548" s="1"/>
    </row>
    <row r="1549" spans="13:13" x14ac:dyDescent="0.25">
      <c r="M1549" s="1"/>
    </row>
    <row r="1550" spans="13:13" x14ac:dyDescent="0.25">
      <c r="M1550" s="1"/>
    </row>
    <row r="1551" spans="13:13" x14ac:dyDescent="0.25">
      <c r="M1551" s="1"/>
    </row>
    <row r="1552" spans="13:13" x14ac:dyDescent="0.25">
      <c r="M1552" s="1"/>
    </row>
    <row r="1553" spans="13:13" x14ac:dyDescent="0.25">
      <c r="M1553" s="1"/>
    </row>
    <row r="1554" spans="13:13" x14ac:dyDescent="0.25">
      <c r="M1554" s="1"/>
    </row>
    <row r="1555" spans="13:13" x14ac:dyDescent="0.25">
      <c r="M1555" s="1"/>
    </row>
    <row r="1556" spans="13:13" x14ac:dyDescent="0.25">
      <c r="M1556" s="1"/>
    </row>
    <row r="1557" spans="13:13" x14ac:dyDescent="0.25">
      <c r="M1557" s="1"/>
    </row>
    <row r="1558" spans="13:13" x14ac:dyDescent="0.25">
      <c r="M1558" s="1"/>
    </row>
    <row r="1559" spans="13:13" x14ac:dyDescent="0.25">
      <c r="M1559" s="1"/>
    </row>
    <row r="1560" spans="13:13" x14ac:dyDescent="0.25">
      <c r="M1560" s="1"/>
    </row>
    <row r="1561" spans="13:13" x14ac:dyDescent="0.25">
      <c r="M1561" s="1"/>
    </row>
    <row r="1562" spans="13:13" x14ac:dyDescent="0.25">
      <c r="M1562" s="1"/>
    </row>
    <row r="1563" spans="13:13" x14ac:dyDescent="0.25">
      <c r="M1563" s="1"/>
    </row>
    <row r="1564" spans="13:13" x14ac:dyDescent="0.25">
      <c r="M1564" s="1"/>
    </row>
    <row r="1565" spans="13:13" x14ac:dyDescent="0.25">
      <c r="M1565" s="1"/>
    </row>
    <row r="1566" spans="13:13" x14ac:dyDescent="0.25">
      <c r="M1566" s="1"/>
    </row>
    <row r="1567" spans="13:13" x14ac:dyDescent="0.25">
      <c r="M1567" s="1"/>
    </row>
    <row r="1568" spans="13:13" x14ac:dyDescent="0.25">
      <c r="M1568" s="1"/>
    </row>
    <row r="1569" spans="13:13" x14ac:dyDescent="0.25">
      <c r="M1569" s="1"/>
    </row>
    <row r="1570" spans="13:13" x14ac:dyDescent="0.25">
      <c r="M1570" s="1"/>
    </row>
    <row r="1571" spans="13:13" x14ac:dyDescent="0.25">
      <c r="M1571" s="1"/>
    </row>
    <row r="1572" spans="13:13" x14ac:dyDescent="0.25">
      <c r="M1572" s="1"/>
    </row>
    <row r="1573" spans="13:13" x14ac:dyDescent="0.25">
      <c r="M1573" s="1"/>
    </row>
    <row r="1574" spans="13:13" x14ac:dyDescent="0.25">
      <c r="M1574" s="1"/>
    </row>
    <row r="1575" spans="13:13" x14ac:dyDescent="0.25">
      <c r="M1575" s="1"/>
    </row>
    <row r="1576" spans="13:13" x14ac:dyDescent="0.25">
      <c r="M1576" s="1"/>
    </row>
    <row r="1577" spans="13:13" x14ac:dyDescent="0.25">
      <c r="M1577" s="1"/>
    </row>
    <row r="1578" spans="13:13" x14ac:dyDescent="0.25">
      <c r="M1578" s="1"/>
    </row>
    <row r="1579" spans="13:13" x14ac:dyDescent="0.25">
      <c r="M1579" s="1"/>
    </row>
    <row r="1580" spans="13:13" x14ac:dyDescent="0.25">
      <c r="M1580" s="1"/>
    </row>
    <row r="1581" spans="13:13" x14ac:dyDescent="0.25">
      <c r="M1581" s="1"/>
    </row>
    <row r="1582" spans="13:13" x14ac:dyDescent="0.25">
      <c r="M1582" s="1"/>
    </row>
    <row r="1583" spans="13:13" x14ac:dyDescent="0.25">
      <c r="M1583" s="1"/>
    </row>
    <row r="1584" spans="13:13" x14ac:dyDescent="0.25">
      <c r="M1584" s="1"/>
    </row>
    <row r="1585" spans="13:13" x14ac:dyDescent="0.25">
      <c r="M1585" s="1"/>
    </row>
    <row r="1586" spans="13:13" x14ac:dyDescent="0.25">
      <c r="M1586" s="1"/>
    </row>
    <row r="1587" spans="13:13" x14ac:dyDescent="0.25">
      <c r="M1587" s="1"/>
    </row>
    <row r="1588" spans="13:13" x14ac:dyDescent="0.25">
      <c r="M1588" s="1"/>
    </row>
    <row r="1589" spans="13:13" x14ac:dyDescent="0.25">
      <c r="M1589" s="1"/>
    </row>
    <row r="1590" spans="13:13" x14ac:dyDescent="0.25">
      <c r="M1590" s="1"/>
    </row>
    <row r="1591" spans="13:13" x14ac:dyDescent="0.25">
      <c r="M1591" s="1"/>
    </row>
    <row r="1592" spans="13:13" x14ac:dyDescent="0.25">
      <c r="M1592" s="1"/>
    </row>
    <row r="1593" spans="13:13" x14ac:dyDescent="0.25">
      <c r="M1593" s="1"/>
    </row>
    <row r="1594" spans="13:13" x14ac:dyDescent="0.25">
      <c r="M1594" s="1"/>
    </row>
    <row r="1595" spans="13:13" x14ac:dyDescent="0.25">
      <c r="M1595" s="1"/>
    </row>
    <row r="1596" spans="13:13" x14ac:dyDescent="0.25">
      <c r="M1596" s="1"/>
    </row>
    <row r="1597" spans="13:13" x14ac:dyDescent="0.25">
      <c r="M1597" s="1"/>
    </row>
    <row r="1598" spans="13:13" x14ac:dyDescent="0.25">
      <c r="M1598" s="1"/>
    </row>
    <row r="1599" spans="13:13" x14ac:dyDescent="0.25">
      <c r="M1599" s="1"/>
    </row>
    <row r="1600" spans="13:13" x14ac:dyDescent="0.25">
      <c r="M1600" s="1"/>
    </row>
    <row r="1601" spans="13:13" x14ac:dyDescent="0.25">
      <c r="M1601" s="1"/>
    </row>
    <row r="1602" spans="13:13" x14ac:dyDescent="0.25">
      <c r="M1602" s="1"/>
    </row>
    <row r="1603" spans="13:13" x14ac:dyDescent="0.25">
      <c r="M1603" s="1"/>
    </row>
    <row r="1604" spans="13:13" x14ac:dyDescent="0.25">
      <c r="M1604" s="1"/>
    </row>
    <row r="1605" spans="13:13" x14ac:dyDescent="0.25">
      <c r="M1605" s="1"/>
    </row>
    <row r="1606" spans="13:13" x14ac:dyDescent="0.25">
      <c r="M1606" s="1"/>
    </row>
    <row r="1607" spans="13:13" x14ac:dyDescent="0.25">
      <c r="M1607" s="1"/>
    </row>
    <row r="1608" spans="13:13" x14ac:dyDescent="0.25">
      <c r="M1608" s="1"/>
    </row>
    <row r="1609" spans="13:13" x14ac:dyDescent="0.25">
      <c r="M1609" s="1"/>
    </row>
    <row r="1610" spans="13:13" x14ac:dyDescent="0.25">
      <c r="M1610" s="1"/>
    </row>
    <row r="1611" spans="13:13" x14ac:dyDescent="0.25">
      <c r="M1611" s="1"/>
    </row>
    <row r="1612" spans="13:13" x14ac:dyDescent="0.25">
      <c r="M1612" s="1"/>
    </row>
    <row r="1613" spans="13:13" x14ac:dyDescent="0.25">
      <c r="M1613" s="1"/>
    </row>
    <row r="1614" spans="13:13" x14ac:dyDescent="0.25">
      <c r="M1614" s="1"/>
    </row>
    <row r="1615" spans="13:13" x14ac:dyDescent="0.25">
      <c r="M1615" s="1"/>
    </row>
    <row r="1616" spans="13:13" x14ac:dyDescent="0.25">
      <c r="M1616" s="1"/>
    </row>
    <row r="1617" spans="13:13" x14ac:dyDescent="0.25">
      <c r="M1617" s="1"/>
    </row>
    <row r="1618" spans="13:13" x14ac:dyDescent="0.25">
      <c r="M1618" s="1"/>
    </row>
    <row r="1619" spans="13:13" x14ac:dyDescent="0.25">
      <c r="M1619" s="1"/>
    </row>
    <row r="1620" spans="13:13" x14ac:dyDescent="0.25">
      <c r="M1620" s="1"/>
    </row>
    <row r="1621" spans="13:13" x14ac:dyDescent="0.25">
      <c r="M1621" s="1"/>
    </row>
    <row r="1622" spans="13:13" x14ac:dyDescent="0.25">
      <c r="M1622" s="1"/>
    </row>
    <row r="1623" spans="13:13" x14ac:dyDescent="0.25">
      <c r="M1623" s="1"/>
    </row>
    <row r="1624" spans="13:13" x14ac:dyDescent="0.25">
      <c r="M1624" s="1"/>
    </row>
    <row r="1625" spans="13:13" x14ac:dyDescent="0.25">
      <c r="M1625" s="1"/>
    </row>
    <row r="1626" spans="13:13" x14ac:dyDescent="0.25">
      <c r="M1626" s="1"/>
    </row>
    <row r="1627" spans="13:13" x14ac:dyDescent="0.25">
      <c r="M1627" s="1"/>
    </row>
    <row r="1628" spans="13:13" x14ac:dyDescent="0.25">
      <c r="M1628" s="1"/>
    </row>
    <row r="1629" spans="13:13" x14ac:dyDescent="0.25">
      <c r="M1629" s="1"/>
    </row>
    <row r="1630" spans="13:13" x14ac:dyDescent="0.25">
      <c r="M1630" s="1"/>
    </row>
    <row r="1631" spans="13:13" x14ac:dyDescent="0.25">
      <c r="M1631" s="1"/>
    </row>
    <row r="1632" spans="13:13" x14ac:dyDescent="0.25">
      <c r="M1632" s="1"/>
    </row>
    <row r="1633" spans="13:13" x14ac:dyDescent="0.25">
      <c r="M1633" s="1"/>
    </row>
    <row r="1634" spans="13:13" x14ac:dyDescent="0.25">
      <c r="M1634" s="1"/>
    </row>
    <row r="1635" spans="13:13" x14ac:dyDescent="0.25">
      <c r="M1635" s="1"/>
    </row>
    <row r="1636" spans="13:13" x14ac:dyDescent="0.25">
      <c r="M1636" s="1"/>
    </row>
    <row r="1637" spans="13:13" x14ac:dyDescent="0.25">
      <c r="M1637" s="1"/>
    </row>
    <row r="1638" spans="13:13" x14ac:dyDescent="0.25">
      <c r="M1638" s="1"/>
    </row>
    <row r="1639" spans="13:13" x14ac:dyDescent="0.25">
      <c r="M1639" s="1"/>
    </row>
    <row r="1640" spans="13:13" x14ac:dyDescent="0.25">
      <c r="M1640" s="1"/>
    </row>
    <row r="1641" spans="13:13" x14ac:dyDescent="0.25">
      <c r="M1641" s="1"/>
    </row>
    <row r="1642" spans="13:13" x14ac:dyDescent="0.25">
      <c r="M1642" s="1"/>
    </row>
    <row r="1643" spans="13:13" x14ac:dyDescent="0.25">
      <c r="M1643" s="1"/>
    </row>
    <row r="1644" spans="13:13" x14ac:dyDescent="0.25">
      <c r="M1644" s="1"/>
    </row>
    <row r="1645" spans="13:13" x14ac:dyDescent="0.25">
      <c r="M1645" s="1"/>
    </row>
    <row r="1646" spans="13:13" x14ac:dyDescent="0.25">
      <c r="M1646" s="1"/>
    </row>
    <row r="1647" spans="13:13" x14ac:dyDescent="0.25">
      <c r="M1647" s="1"/>
    </row>
    <row r="1648" spans="13:13" x14ac:dyDescent="0.25">
      <c r="M1648" s="1"/>
    </row>
    <row r="1649" spans="13:13" x14ac:dyDescent="0.25">
      <c r="M1649" s="1"/>
    </row>
    <row r="1650" spans="13:13" x14ac:dyDescent="0.25">
      <c r="M1650" s="1"/>
    </row>
    <row r="1651" spans="13:13" x14ac:dyDescent="0.25">
      <c r="M1651" s="1"/>
    </row>
    <row r="1652" spans="13:13" x14ac:dyDescent="0.25">
      <c r="M1652" s="1"/>
    </row>
    <row r="1653" spans="13:13" x14ac:dyDescent="0.25">
      <c r="M1653" s="1"/>
    </row>
    <row r="1654" spans="13:13" x14ac:dyDescent="0.25">
      <c r="M1654" s="1"/>
    </row>
    <row r="1655" spans="13:13" x14ac:dyDescent="0.25">
      <c r="M1655" s="1"/>
    </row>
    <row r="1656" spans="13:13" x14ac:dyDescent="0.25">
      <c r="M1656" s="1"/>
    </row>
    <row r="1657" spans="13:13" x14ac:dyDescent="0.25">
      <c r="M1657" s="1"/>
    </row>
    <row r="1658" spans="13:13" x14ac:dyDescent="0.25">
      <c r="M1658" s="1"/>
    </row>
    <row r="1659" spans="13:13" x14ac:dyDescent="0.25">
      <c r="M1659" s="1"/>
    </row>
    <row r="1660" spans="13:13" x14ac:dyDescent="0.25">
      <c r="M1660" s="1"/>
    </row>
    <row r="1661" spans="13:13" x14ac:dyDescent="0.25">
      <c r="M1661" s="1"/>
    </row>
    <row r="1662" spans="13:13" x14ac:dyDescent="0.25">
      <c r="M1662" s="1"/>
    </row>
    <row r="1663" spans="13:13" x14ac:dyDescent="0.25">
      <c r="M1663" s="1"/>
    </row>
    <row r="1664" spans="13:13" x14ac:dyDescent="0.25">
      <c r="M1664" s="1"/>
    </row>
    <row r="1665" spans="13:13" x14ac:dyDescent="0.25">
      <c r="M1665" s="1"/>
    </row>
    <row r="1666" spans="13:13" x14ac:dyDescent="0.25">
      <c r="M1666" s="1"/>
    </row>
    <row r="1667" spans="13:13" x14ac:dyDescent="0.25">
      <c r="M1667" s="1"/>
    </row>
    <row r="1668" spans="13:13" x14ac:dyDescent="0.25">
      <c r="M1668" s="1"/>
    </row>
    <row r="1669" spans="13:13" x14ac:dyDescent="0.25">
      <c r="M1669" s="1"/>
    </row>
    <row r="1670" spans="13:13" x14ac:dyDescent="0.25">
      <c r="M1670" s="1"/>
    </row>
    <row r="1671" spans="13:13" x14ac:dyDescent="0.25">
      <c r="M1671" s="1"/>
    </row>
    <row r="1672" spans="13:13" x14ac:dyDescent="0.25">
      <c r="M1672" s="1"/>
    </row>
    <row r="1673" spans="13:13" x14ac:dyDescent="0.25">
      <c r="M1673" s="1"/>
    </row>
    <row r="1674" spans="13:13" x14ac:dyDescent="0.25">
      <c r="M1674" s="1"/>
    </row>
    <row r="1675" spans="13:13" x14ac:dyDescent="0.25">
      <c r="M1675" s="1"/>
    </row>
    <row r="1676" spans="13:13" x14ac:dyDescent="0.25">
      <c r="M1676" s="1"/>
    </row>
    <row r="1677" spans="13:13" x14ac:dyDescent="0.25">
      <c r="M1677" s="1"/>
    </row>
    <row r="1678" spans="13:13" x14ac:dyDescent="0.25">
      <c r="M1678" s="1"/>
    </row>
    <row r="1679" spans="13:13" x14ac:dyDescent="0.25">
      <c r="M1679" s="1"/>
    </row>
    <row r="1680" spans="13:13" x14ac:dyDescent="0.25">
      <c r="M1680" s="1"/>
    </row>
    <row r="1681" spans="13:13" x14ac:dyDescent="0.25">
      <c r="M1681" s="1"/>
    </row>
    <row r="1682" spans="13:13" x14ac:dyDescent="0.25">
      <c r="M1682" s="1"/>
    </row>
    <row r="1683" spans="13:13" x14ac:dyDescent="0.25">
      <c r="M1683" s="1"/>
    </row>
    <row r="1684" spans="13:13" x14ac:dyDescent="0.25">
      <c r="M1684" s="1"/>
    </row>
    <row r="1685" spans="13:13" x14ac:dyDescent="0.25">
      <c r="M1685" s="1"/>
    </row>
    <row r="1686" spans="13:13" x14ac:dyDescent="0.25">
      <c r="M1686" s="1"/>
    </row>
    <row r="1687" spans="13:13" x14ac:dyDescent="0.25">
      <c r="M1687" s="1"/>
    </row>
    <row r="1688" spans="13:13" x14ac:dyDescent="0.25">
      <c r="M1688" s="1"/>
    </row>
    <row r="1689" spans="13:13" x14ac:dyDescent="0.25">
      <c r="M1689" s="1"/>
    </row>
    <row r="1690" spans="13:13" x14ac:dyDescent="0.25">
      <c r="M1690" s="1"/>
    </row>
    <row r="1691" spans="13:13" x14ac:dyDescent="0.25">
      <c r="M1691" s="1"/>
    </row>
    <row r="1692" spans="13:13" x14ac:dyDescent="0.25">
      <c r="M1692" s="1"/>
    </row>
    <row r="1693" spans="13:13" x14ac:dyDescent="0.25">
      <c r="M1693" s="1"/>
    </row>
    <row r="1694" spans="13:13" x14ac:dyDescent="0.25">
      <c r="M1694" s="1"/>
    </row>
    <row r="1695" spans="13:13" x14ac:dyDescent="0.25">
      <c r="M1695" s="1"/>
    </row>
    <row r="1696" spans="13:13" x14ac:dyDescent="0.25">
      <c r="M1696" s="1"/>
    </row>
    <row r="1697" spans="13:13" x14ac:dyDescent="0.25">
      <c r="M1697" s="1"/>
    </row>
    <row r="1698" spans="13:13" x14ac:dyDescent="0.25">
      <c r="M1698" s="1"/>
    </row>
    <row r="1699" spans="13:13" x14ac:dyDescent="0.25">
      <c r="M1699" s="1"/>
    </row>
    <row r="1700" spans="13:13" x14ac:dyDescent="0.25">
      <c r="M1700" s="1"/>
    </row>
    <row r="1701" spans="13:13" x14ac:dyDescent="0.25">
      <c r="M1701" s="1"/>
    </row>
    <row r="1702" spans="13:13" x14ac:dyDescent="0.25">
      <c r="M1702" s="1"/>
    </row>
    <row r="1703" spans="13:13" x14ac:dyDescent="0.25">
      <c r="M1703" s="1"/>
    </row>
    <row r="1704" spans="13:13" x14ac:dyDescent="0.25">
      <c r="M1704" s="1"/>
    </row>
    <row r="1705" spans="13:13" x14ac:dyDescent="0.25">
      <c r="M1705" s="1"/>
    </row>
    <row r="1706" spans="13:13" x14ac:dyDescent="0.25">
      <c r="M1706" s="1"/>
    </row>
    <row r="1707" spans="13:13" x14ac:dyDescent="0.25">
      <c r="M1707" s="1"/>
    </row>
    <row r="1708" spans="13:13" x14ac:dyDescent="0.25">
      <c r="M1708" s="1"/>
    </row>
    <row r="1709" spans="13:13" x14ac:dyDescent="0.25">
      <c r="M1709" s="1"/>
    </row>
    <row r="1710" spans="13:13" x14ac:dyDescent="0.25">
      <c r="M1710" s="1"/>
    </row>
    <row r="1711" spans="13:13" x14ac:dyDescent="0.25">
      <c r="M1711" s="1"/>
    </row>
    <row r="1712" spans="13:13" x14ac:dyDescent="0.25">
      <c r="M1712" s="1"/>
    </row>
    <row r="1713" spans="13:13" x14ac:dyDescent="0.25">
      <c r="M1713" s="1"/>
    </row>
    <row r="1714" spans="13:13" x14ac:dyDescent="0.25">
      <c r="M1714" s="1"/>
    </row>
    <row r="1715" spans="13:13" x14ac:dyDescent="0.25">
      <c r="M1715" s="1"/>
    </row>
    <row r="1716" spans="13:13" x14ac:dyDescent="0.25">
      <c r="M1716" s="1"/>
    </row>
    <row r="1717" spans="13:13" x14ac:dyDescent="0.25">
      <c r="M1717" s="1"/>
    </row>
    <row r="1718" spans="13:13" x14ac:dyDescent="0.25">
      <c r="M1718" s="1"/>
    </row>
    <row r="1719" spans="13:13" x14ac:dyDescent="0.25">
      <c r="M1719" s="1"/>
    </row>
    <row r="1720" spans="13:13" x14ac:dyDescent="0.25">
      <c r="M1720" s="1"/>
    </row>
    <row r="1721" spans="13:13" x14ac:dyDescent="0.25">
      <c r="M1721" s="1"/>
    </row>
    <row r="1722" spans="13:13" x14ac:dyDescent="0.25">
      <c r="M1722" s="1"/>
    </row>
    <row r="1723" spans="13:13" x14ac:dyDescent="0.25">
      <c r="M1723" s="1"/>
    </row>
    <row r="1724" spans="13:13" x14ac:dyDescent="0.25">
      <c r="M1724" s="1"/>
    </row>
    <row r="1725" spans="13:13" x14ac:dyDescent="0.25">
      <c r="M1725" s="1"/>
    </row>
    <row r="1726" spans="13:13" x14ac:dyDescent="0.25">
      <c r="M1726" s="1"/>
    </row>
    <row r="1727" spans="13:13" x14ac:dyDescent="0.25">
      <c r="M1727" s="1"/>
    </row>
    <row r="1728" spans="13:13" x14ac:dyDescent="0.25">
      <c r="M1728" s="1"/>
    </row>
    <row r="1729" spans="13:13" x14ac:dyDescent="0.25">
      <c r="M1729" s="1"/>
    </row>
    <row r="1730" spans="13:13" x14ac:dyDescent="0.25">
      <c r="M1730" s="1"/>
    </row>
    <row r="1731" spans="13:13" x14ac:dyDescent="0.25">
      <c r="M1731" s="1"/>
    </row>
    <row r="1732" spans="13:13" x14ac:dyDescent="0.25">
      <c r="M1732" s="1"/>
    </row>
    <row r="1733" spans="13:13" x14ac:dyDescent="0.25">
      <c r="M1733" s="1"/>
    </row>
    <row r="1734" spans="13:13" x14ac:dyDescent="0.25">
      <c r="M1734" s="1"/>
    </row>
    <row r="1735" spans="13:13" x14ac:dyDescent="0.25">
      <c r="M1735" s="1"/>
    </row>
    <row r="1736" spans="13:13" x14ac:dyDescent="0.25">
      <c r="M1736" s="1"/>
    </row>
    <row r="1737" spans="13:13" x14ac:dyDescent="0.25">
      <c r="M1737" s="1"/>
    </row>
    <row r="1738" spans="13:13" x14ac:dyDescent="0.25">
      <c r="M1738" s="1"/>
    </row>
    <row r="1739" spans="13:13" x14ac:dyDescent="0.25">
      <c r="M1739" s="1"/>
    </row>
    <row r="1740" spans="13:13" x14ac:dyDescent="0.25">
      <c r="M1740" s="1"/>
    </row>
    <row r="1741" spans="13:13" x14ac:dyDescent="0.25">
      <c r="M1741" s="1"/>
    </row>
    <row r="1742" spans="13:13" x14ac:dyDescent="0.25">
      <c r="M1742" s="1"/>
    </row>
    <row r="1743" spans="13:13" x14ac:dyDescent="0.25">
      <c r="M1743" s="1"/>
    </row>
    <row r="1744" spans="13:13" x14ac:dyDescent="0.25">
      <c r="M1744" s="1"/>
    </row>
    <row r="1745" spans="13:13" x14ac:dyDescent="0.25">
      <c r="M1745" s="1"/>
    </row>
    <row r="1746" spans="13:13" x14ac:dyDescent="0.25">
      <c r="M1746" s="1"/>
    </row>
    <row r="1747" spans="13:13" x14ac:dyDescent="0.25">
      <c r="M1747" s="1"/>
    </row>
    <row r="1748" spans="13:13" x14ac:dyDescent="0.25">
      <c r="M1748" s="1"/>
    </row>
    <row r="1749" spans="13:13" x14ac:dyDescent="0.25">
      <c r="M1749" s="1"/>
    </row>
    <row r="1750" spans="13:13" x14ac:dyDescent="0.25">
      <c r="M1750" s="1"/>
    </row>
    <row r="1751" spans="13:13" x14ac:dyDescent="0.25">
      <c r="M1751" s="1"/>
    </row>
    <row r="1752" spans="13:13" x14ac:dyDescent="0.25">
      <c r="M1752" s="1"/>
    </row>
    <row r="1753" spans="13:13" x14ac:dyDescent="0.25">
      <c r="M1753" s="1"/>
    </row>
    <row r="1754" spans="13:13" x14ac:dyDescent="0.25">
      <c r="M1754" s="1"/>
    </row>
    <row r="1755" spans="13:13" x14ac:dyDescent="0.25">
      <c r="M1755" s="1"/>
    </row>
    <row r="1756" spans="13:13" x14ac:dyDescent="0.25">
      <c r="M1756" s="1"/>
    </row>
    <row r="1757" spans="13:13" x14ac:dyDescent="0.25">
      <c r="M1757" s="1"/>
    </row>
    <row r="1758" spans="13:13" x14ac:dyDescent="0.25">
      <c r="M1758" s="1"/>
    </row>
    <row r="1759" spans="13:13" x14ac:dyDescent="0.25">
      <c r="M1759" s="1"/>
    </row>
    <row r="1760" spans="13:13" x14ac:dyDescent="0.25">
      <c r="M1760" s="1"/>
    </row>
    <row r="1761" spans="13:13" x14ac:dyDescent="0.25">
      <c r="M1761" s="1"/>
    </row>
    <row r="1762" spans="13:13" x14ac:dyDescent="0.25">
      <c r="M1762" s="1"/>
    </row>
    <row r="1763" spans="13:13" x14ac:dyDescent="0.25">
      <c r="M1763" s="1"/>
    </row>
    <row r="1764" spans="13:13" x14ac:dyDescent="0.25">
      <c r="M1764" s="1"/>
    </row>
    <row r="1765" spans="13:13" x14ac:dyDescent="0.25">
      <c r="M1765" s="1"/>
    </row>
    <row r="1766" spans="13:13" x14ac:dyDescent="0.25">
      <c r="M1766" s="1"/>
    </row>
    <row r="1767" spans="13:13" x14ac:dyDescent="0.25">
      <c r="M1767" s="1"/>
    </row>
    <row r="1768" spans="13:13" x14ac:dyDescent="0.25">
      <c r="M1768" s="1"/>
    </row>
    <row r="1769" spans="13:13" x14ac:dyDescent="0.25">
      <c r="M1769" s="1"/>
    </row>
    <row r="1770" spans="13:13" x14ac:dyDescent="0.25">
      <c r="M1770" s="1"/>
    </row>
    <row r="1771" spans="13:13" x14ac:dyDescent="0.25">
      <c r="M1771" s="1"/>
    </row>
    <row r="1772" spans="13:13" x14ac:dyDescent="0.25">
      <c r="M1772" s="1"/>
    </row>
    <row r="1773" spans="13:13" x14ac:dyDescent="0.25">
      <c r="M1773" s="1"/>
    </row>
    <row r="1774" spans="13:13" x14ac:dyDescent="0.25">
      <c r="M1774" s="1"/>
    </row>
    <row r="1775" spans="13:13" x14ac:dyDescent="0.25">
      <c r="M1775" s="1"/>
    </row>
    <row r="1776" spans="13:13" x14ac:dyDescent="0.25">
      <c r="M1776" s="1"/>
    </row>
    <row r="1777" spans="13:13" x14ac:dyDescent="0.25">
      <c r="M1777" s="1"/>
    </row>
    <row r="1778" spans="13:13" x14ac:dyDescent="0.25">
      <c r="M1778" s="1"/>
    </row>
    <row r="1779" spans="13:13" x14ac:dyDescent="0.25">
      <c r="M1779" s="1"/>
    </row>
    <row r="1780" spans="13:13" x14ac:dyDescent="0.25">
      <c r="M1780" s="1"/>
    </row>
    <row r="1781" spans="13:13" x14ac:dyDescent="0.25">
      <c r="M1781" s="1"/>
    </row>
    <row r="1782" spans="13:13" x14ac:dyDescent="0.25">
      <c r="M1782" s="1"/>
    </row>
    <row r="1783" spans="13:13" x14ac:dyDescent="0.25">
      <c r="M1783" s="1"/>
    </row>
    <row r="1784" spans="13:13" x14ac:dyDescent="0.25">
      <c r="M1784" s="1"/>
    </row>
    <row r="1785" spans="13:13" x14ac:dyDescent="0.25">
      <c r="M1785" s="1"/>
    </row>
    <row r="1786" spans="13:13" x14ac:dyDescent="0.25">
      <c r="M1786" s="1"/>
    </row>
    <row r="1787" spans="13:13" x14ac:dyDescent="0.25">
      <c r="M1787" s="1"/>
    </row>
    <row r="1788" spans="13:13" x14ac:dyDescent="0.25">
      <c r="M1788" s="1"/>
    </row>
    <row r="1789" spans="13:13" x14ac:dyDescent="0.25">
      <c r="M1789" s="1"/>
    </row>
    <row r="1790" spans="13:13" x14ac:dyDescent="0.25">
      <c r="M1790" s="1"/>
    </row>
    <row r="1791" spans="13:13" x14ac:dyDescent="0.25">
      <c r="M1791" s="1"/>
    </row>
    <row r="1792" spans="13:13" x14ac:dyDescent="0.25">
      <c r="M1792" s="1"/>
    </row>
    <row r="1793" spans="13:13" x14ac:dyDescent="0.25">
      <c r="M1793" s="1"/>
    </row>
    <row r="1794" spans="13:13" x14ac:dyDescent="0.25">
      <c r="M1794" s="1"/>
    </row>
    <row r="1795" spans="13:13" x14ac:dyDescent="0.25">
      <c r="M1795" s="1"/>
    </row>
    <row r="1796" spans="13:13" x14ac:dyDescent="0.25">
      <c r="M1796" s="1"/>
    </row>
    <row r="1797" spans="13:13" x14ac:dyDescent="0.25">
      <c r="M1797" s="1"/>
    </row>
    <row r="1798" spans="13:13" x14ac:dyDescent="0.25">
      <c r="M1798" s="1"/>
    </row>
    <row r="1799" spans="13:13" x14ac:dyDescent="0.25">
      <c r="M1799" s="1"/>
    </row>
    <row r="1800" spans="13:13" x14ac:dyDescent="0.25">
      <c r="M1800" s="1"/>
    </row>
    <row r="1801" spans="13:13" x14ac:dyDescent="0.25">
      <c r="M1801" s="1"/>
    </row>
    <row r="1802" spans="13:13" x14ac:dyDescent="0.25">
      <c r="M1802" s="1"/>
    </row>
    <row r="1803" spans="13:13" x14ac:dyDescent="0.25">
      <c r="M1803" s="1"/>
    </row>
    <row r="1804" spans="13:13" x14ac:dyDescent="0.25">
      <c r="M1804" s="1"/>
    </row>
    <row r="1805" spans="13:13" x14ac:dyDescent="0.25">
      <c r="M1805" s="1"/>
    </row>
    <row r="1806" spans="13:13" x14ac:dyDescent="0.25">
      <c r="M1806" s="1"/>
    </row>
    <row r="1807" spans="13:13" x14ac:dyDescent="0.25">
      <c r="M1807" s="1"/>
    </row>
    <row r="1808" spans="13:13" x14ac:dyDescent="0.25">
      <c r="M1808" s="1"/>
    </row>
    <row r="1809" spans="13:13" x14ac:dyDescent="0.25">
      <c r="M1809" s="1"/>
    </row>
    <row r="1810" spans="13:13" x14ac:dyDescent="0.25">
      <c r="M1810" s="1"/>
    </row>
    <row r="1811" spans="13:13" x14ac:dyDescent="0.25">
      <c r="M1811" s="1"/>
    </row>
    <row r="1812" spans="13:13" x14ac:dyDescent="0.25">
      <c r="M1812" s="1"/>
    </row>
    <row r="1813" spans="13:13" x14ac:dyDescent="0.25">
      <c r="M1813" s="1"/>
    </row>
    <row r="1814" spans="13:13" x14ac:dyDescent="0.25">
      <c r="M1814" s="1"/>
    </row>
    <row r="1815" spans="13:13" x14ac:dyDescent="0.25">
      <c r="M1815" s="1"/>
    </row>
    <row r="1816" spans="13:13" x14ac:dyDescent="0.25">
      <c r="M1816" s="1"/>
    </row>
    <row r="1817" spans="13:13" x14ac:dyDescent="0.25">
      <c r="M1817" s="1"/>
    </row>
    <row r="1818" spans="13:13" x14ac:dyDescent="0.25">
      <c r="M1818" s="1"/>
    </row>
    <row r="1819" spans="13:13" x14ac:dyDescent="0.25">
      <c r="M1819" s="1"/>
    </row>
    <row r="1820" spans="13:13" x14ac:dyDescent="0.25">
      <c r="M1820" s="1"/>
    </row>
    <row r="1821" spans="13:13" x14ac:dyDescent="0.25">
      <c r="M1821" s="1"/>
    </row>
    <row r="1822" spans="13:13" x14ac:dyDescent="0.25">
      <c r="M1822" s="1"/>
    </row>
    <row r="1823" spans="13:13" x14ac:dyDescent="0.25">
      <c r="M1823" s="1"/>
    </row>
    <row r="1824" spans="13:13" x14ac:dyDescent="0.25">
      <c r="M1824" s="1"/>
    </row>
    <row r="1825" spans="13:13" x14ac:dyDescent="0.25">
      <c r="M1825" s="1"/>
    </row>
    <row r="1826" spans="13:13" x14ac:dyDescent="0.25">
      <c r="M1826" s="1"/>
    </row>
    <row r="1827" spans="13:13" x14ac:dyDescent="0.25">
      <c r="M1827" s="1"/>
    </row>
    <row r="1828" spans="13:13" x14ac:dyDescent="0.25">
      <c r="M1828" s="1"/>
    </row>
    <row r="1829" spans="13:13" x14ac:dyDescent="0.25">
      <c r="M1829" s="1"/>
    </row>
    <row r="1830" spans="13:13" x14ac:dyDescent="0.25">
      <c r="M1830" s="1"/>
    </row>
    <row r="1831" spans="13:13" x14ac:dyDescent="0.25">
      <c r="M1831" s="1"/>
    </row>
    <row r="1832" spans="13:13" x14ac:dyDescent="0.25">
      <c r="M1832" s="1"/>
    </row>
    <row r="1833" spans="13:13" x14ac:dyDescent="0.25">
      <c r="M1833" s="1"/>
    </row>
    <row r="1834" spans="13:13" x14ac:dyDescent="0.25">
      <c r="M1834" s="1"/>
    </row>
    <row r="1835" spans="13:13" x14ac:dyDescent="0.25">
      <c r="M1835" s="1"/>
    </row>
    <row r="1836" spans="13:13" x14ac:dyDescent="0.25">
      <c r="M1836" s="1"/>
    </row>
    <row r="1837" spans="13:13" x14ac:dyDescent="0.25">
      <c r="M1837" s="1"/>
    </row>
    <row r="1838" spans="13:13" x14ac:dyDescent="0.25">
      <c r="M1838" s="1"/>
    </row>
    <row r="1839" spans="13:13" x14ac:dyDescent="0.25">
      <c r="M1839" s="1"/>
    </row>
    <row r="1840" spans="13:13" x14ac:dyDescent="0.25">
      <c r="M1840" s="1"/>
    </row>
    <row r="1841" spans="13:13" x14ac:dyDescent="0.25">
      <c r="M1841" s="1"/>
    </row>
    <row r="1842" spans="13:13" x14ac:dyDescent="0.25">
      <c r="M1842" s="1"/>
    </row>
    <row r="1843" spans="13:13" x14ac:dyDescent="0.25">
      <c r="M1843" s="1"/>
    </row>
    <row r="1844" spans="13:13" x14ac:dyDescent="0.25">
      <c r="M1844" s="1"/>
    </row>
    <row r="1845" spans="13:13" x14ac:dyDescent="0.25">
      <c r="M1845" s="1"/>
    </row>
    <row r="1846" spans="13:13" x14ac:dyDescent="0.25">
      <c r="M1846" s="1"/>
    </row>
    <row r="1847" spans="13:13" x14ac:dyDescent="0.25">
      <c r="M1847" s="1"/>
    </row>
    <row r="1848" spans="13:13" x14ac:dyDescent="0.25">
      <c r="M1848" s="1"/>
    </row>
    <row r="1849" spans="13:13" x14ac:dyDescent="0.25">
      <c r="M1849" s="1"/>
    </row>
    <row r="1850" spans="13:13" x14ac:dyDescent="0.25">
      <c r="M1850" s="1"/>
    </row>
    <row r="1851" spans="13:13" x14ac:dyDescent="0.25">
      <c r="M1851" s="1"/>
    </row>
    <row r="1852" spans="13:13" x14ac:dyDescent="0.25">
      <c r="M1852" s="1"/>
    </row>
    <row r="1853" spans="13:13" x14ac:dyDescent="0.25">
      <c r="M1853" s="1"/>
    </row>
    <row r="1854" spans="13:13" x14ac:dyDescent="0.25">
      <c r="M1854" s="1"/>
    </row>
    <row r="1855" spans="13:13" x14ac:dyDescent="0.25">
      <c r="M1855" s="1"/>
    </row>
    <row r="1856" spans="13:13" x14ac:dyDescent="0.25">
      <c r="M1856" s="1"/>
    </row>
    <row r="1857" spans="13:13" x14ac:dyDescent="0.25">
      <c r="M1857" s="1"/>
    </row>
    <row r="1858" spans="13:13" x14ac:dyDescent="0.25">
      <c r="M1858" s="1"/>
    </row>
    <row r="1859" spans="13:13" x14ac:dyDescent="0.25">
      <c r="M1859" s="1"/>
    </row>
    <row r="1860" spans="13:13" x14ac:dyDescent="0.25">
      <c r="M1860" s="1"/>
    </row>
    <row r="1861" spans="13:13" x14ac:dyDescent="0.25">
      <c r="M1861" s="1"/>
    </row>
    <row r="1862" spans="13:13" x14ac:dyDescent="0.25">
      <c r="M1862" s="1"/>
    </row>
    <row r="1863" spans="13:13" x14ac:dyDescent="0.25">
      <c r="M1863" s="1"/>
    </row>
    <row r="1864" spans="13:13" x14ac:dyDescent="0.25">
      <c r="M1864" s="1"/>
    </row>
    <row r="1865" spans="13:13" x14ac:dyDescent="0.25">
      <c r="M1865" s="1"/>
    </row>
    <row r="1866" spans="13:13" x14ac:dyDescent="0.25">
      <c r="M1866" s="1"/>
    </row>
    <row r="1867" spans="13:13" x14ac:dyDescent="0.25">
      <c r="M1867" s="1"/>
    </row>
    <row r="1868" spans="13:13" x14ac:dyDescent="0.25">
      <c r="M1868" s="1"/>
    </row>
    <row r="1869" spans="13:13" x14ac:dyDescent="0.25">
      <c r="M1869" s="1"/>
    </row>
    <row r="1870" spans="13:13" x14ac:dyDescent="0.25">
      <c r="M1870" s="1"/>
    </row>
    <row r="1871" spans="13:13" x14ac:dyDescent="0.25">
      <c r="M1871" s="1"/>
    </row>
    <row r="1872" spans="13:13" x14ac:dyDescent="0.25">
      <c r="M1872" s="1"/>
    </row>
    <row r="1873" spans="13:13" x14ac:dyDescent="0.25">
      <c r="M1873" s="1"/>
    </row>
    <row r="1874" spans="13:13" x14ac:dyDescent="0.25">
      <c r="M1874" s="1"/>
    </row>
    <row r="1875" spans="13:13" x14ac:dyDescent="0.25">
      <c r="M1875" s="1"/>
    </row>
    <row r="1876" spans="13:13" x14ac:dyDescent="0.25">
      <c r="M1876" s="1"/>
    </row>
    <row r="1877" spans="13:13" x14ac:dyDescent="0.25">
      <c r="M1877" s="1"/>
    </row>
    <row r="1878" spans="13:13" x14ac:dyDescent="0.25">
      <c r="M1878" s="1"/>
    </row>
    <row r="1879" spans="13:13" x14ac:dyDescent="0.25">
      <c r="M1879" s="1"/>
    </row>
    <row r="1880" spans="13:13" x14ac:dyDescent="0.25">
      <c r="M1880" s="1"/>
    </row>
    <row r="1881" spans="13:13" x14ac:dyDescent="0.25">
      <c r="M1881" s="1"/>
    </row>
    <row r="1882" spans="13:13" x14ac:dyDescent="0.25">
      <c r="M1882" s="1"/>
    </row>
    <row r="1883" spans="13:13" x14ac:dyDescent="0.25">
      <c r="M1883" s="1"/>
    </row>
    <row r="1884" spans="13:13" x14ac:dyDescent="0.25">
      <c r="M1884" s="1"/>
    </row>
    <row r="1885" spans="13:13" x14ac:dyDescent="0.25">
      <c r="M1885" s="1"/>
    </row>
    <row r="1886" spans="13:13" x14ac:dyDescent="0.25">
      <c r="M1886" s="1"/>
    </row>
    <row r="1887" spans="13:13" x14ac:dyDescent="0.25">
      <c r="M1887" s="1"/>
    </row>
    <row r="1888" spans="13:13" x14ac:dyDescent="0.25">
      <c r="M1888" s="1"/>
    </row>
    <row r="1889" spans="13:13" x14ac:dyDescent="0.25">
      <c r="M1889" s="1"/>
    </row>
    <row r="1890" spans="13:13" x14ac:dyDescent="0.25">
      <c r="M1890" s="1"/>
    </row>
    <row r="1891" spans="13:13" x14ac:dyDescent="0.25">
      <c r="M1891" s="1"/>
    </row>
    <row r="1892" spans="13:13" x14ac:dyDescent="0.25">
      <c r="M1892" s="1"/>
    </row>
    <row r="1893" spans="13:13" x14ac:dyDescent="0.25">
      <c r="M1893" s="1"/>
    </row>
    <row r="1894" spans="13:13" x14ac:dyDescent="0.25">
      <c r="M1894" s="1"/>
    </row>
    <row r="1895" spans="13:13" x14ac:dyDescent="0.25">
      <c r="M1895" s="1"/>
    </row>
    <row r="1896" spans="13:13" x14ac:dyDescent="0.25">
      <c r="M1896" s="1"/>
    </row>
    <row r="1897" spans="13:13" x14ac:dyDescent="0.25">
      <c r="M1897" s="1"/>
    </row>
    <row r="1898" spans="13:13" x14ac:dyDescent="0.25">
      <c r="M1898" s="1"/>
    </row>
    <row r="1899" spans="13:13" x14ac:dyDescent="0.25">
      <c r="M1899" s="1"/>
    </row>
    <row r="1900" spans="13:13" x14ac:dyDescent="0.25">
      <c r="M1900" s="1"/>
    </row>
    <row r="1901" spans="13:13" x14ac:dyDescent="0.25">
      <c r="M1901" s="1"/>
    </row>
    <row r="1902" spans="13:13" x14ac:dyDescent="0.25">
      <c r="M1902" s="1"/>
    </row>
    <row r="1903" spans="13:13" x14ac:dyDescent="0.25">
      <c r="M1903" s="1"/>
    </row>
    <row r="1904" spans="13:13" x14ac:dyDescent="0.25">
      <c r="M1904" s="1"/>
    </row>
    <row r="1905" spans="13:13" x14ac:dyDescent="0.25">
      <c r="M1905" s="1"/>
    </row>
    <row r="1906" spans="13:13" x14ac:dyDescent="0.25">
      <c r="M1906" s="1"/>
    </row>
    <row r="1907" spans="13:13" x14ac:dyDescent="0.25">
      <c r="M1907" s="1"/>
    </row>
    <row r="1908" spans="13:13" x14ac:dyDescent="0.25">
      <c r="M1908" s="1"/>
    </row>
    <row r="1909" spans="13:13" x14ac:dyDescent="0.25">
      <c r="M1909" s="1"/>
    </row>
    <row r="1910" spans="13:13" x14ac:dyDescent="0.25">
      <c r="M1910" s="1"/>
    </row>
    <row r="1911" spans="13:13" x14ac:dyDescent="0.25">
      <c r="M1911" s="1"/>
    </row>
    <row r="1912" spans="13:13" x14ac:dyDescent="0.25">
      <c r="M1912" s="1"/>
    </row>
    <row r="1913" spans="13:13" x14ac:dyDescent="0.25">
      <c r="M1913" s="1"/>
    </row>
    <row r="1914" spans="13:13" x14ac:dyDescent="0.25">
      <c r="M1914" s="1"/>
    </row>
    <row r="1915" spans="13:13" x14ac:dyDescent="0.25">
      <c r="M1915" s="1"/>
    </row>
    <row r="1916" spans="13:13" x14ac:dyDescent="0.25">
      <c r="M1916" s="1"/>
    </row>
    <row r="1917" spans="13:13" x14ac:dyDescent="0.25">
      <c r="M1917" s="1"/>
    </row>
    <row r="1918" spans="13:13" x14ac:dyDescent="0.25">
      <c r="M1918" s="1"/>
    </row>
    <row r="1919" spans="13:13" x14ac:dyDescent="0.25">
      <c r="M1919" s="1"/>
    </row>
    <row r="1920" spans="13:13" x14ac:dyDescent="0.25">
      <c r="M1920" s="1"/>
    </row>
    <row r="1921" spans="13:13" x14ac:dyDescent="0.25">
      <c r="M1921" s="1"/>
    </row>
    <row r="1922" spans="13:13" x14ac:dyDescent="0.25">
      <c r="M1922" s="1"/>
    </row>
    <row r="1923" spans="13:13" x14ac:dyDescent="0.25">
      <c r="M1923" s="1"/>
    </row>
    <row r="1924" spans="13:13" x14ac:dyDescent="0.25">
      <c r="M1924" s="1"/>
    </row>
    <row r="1925" spans="13:13" x14ac:dyDescent="0.25">
      <c r="M1925" s="1"/>
    </row>
    <row r="1926" spans="13:13" x14ac:dyDescent="0.25">
      <c r="M1926" s="1"/>
    </row>
    <row r="1927" spans="13:13" x14ac:dyDescent="0.25">
      <c r="M1927" s="1"/>
    </row>
    <row r="1928" spans="13:13" x14ac:dyDescent="0.25">
      <c r="M1928" s="1"/>
    </row>
    <row r="1929" spans="13:13" x14ac:dyDescent="0.25">
      <c r="M1929" s="1"/>
    </row>
    <row r="1930" spans="13:13" x14ac:dyDescent="0.25">
      <c r="M1930" s="1"/>
    </row>
    <row r="1931" spans="13:13" x14ac:dyDescent="0.25">
      <c r="M1931" s="1"/>
    </row>
    <row r="1932" spans="13:13" x14ac:dyDescent="0.25">
      <c r="M1932" s="1"/>
    </row>
    <row r="1933" spans="13:13" x14ac:dyDescent="0.25">
      <c r="M1933" s="1"/>
    </row>
    <row r="1934" spans="13:13" x14ac:dyDescent="0.25">
      <c r="M1934" s="1"/>
    </row>
    <row r="1935" spans="13:13" x14ac:dyDescent="0.25">
      <c r="M1935" s="1"/>
    </row>
    <row r="1936" spans="13:13" x14ac:dyDescent="0.25">
      <c r="M1936" s="1"/>
    </row>
    <row r="1937" spans="13:13" x14ac:dyDescent="0.25">
      <c r="M1937" s="1"/>
    </row>
    <row r="1938" spans="13:13" x14ac:dyDescent="0.25">
      <c r="M1938" s="1"/>
    </row>
    <row r="1939" spans="13:13" x14ac:dyDescent="0.25">
      <c r="M1939" s="1"/>
    </row>
    <row r="1940" spans="13:13" x14ac:dyDescent="0.25">
      <c r="M1940" s="1"/>
    </row>
    <row r="1941" spans="13:13" x14ac:dyDescent="0.25">
      <c r="M1941" s="1"/>
    </row>
    <row r="1942" spans="13:13" x14ac:dyDescent="0.25">
      <c r="M1942" s="1"/>
    </row>
    <row r="1943" spans="13:13" x14ac:dyDescent="0.25">
      <c r="M1943" s="1"/>
    </row>
    <row r="1944" spans="13:13" x14ac:dyDescent="0.25">
      <c r="M1944" s="1"/>
    </row>
    <row r="1945" spans="13:13" x14ac:dyDescent="0.25">
      <c r="M1945" s="1"/>
    </row>
    <row r="1946" spans="13:13" x14ac:dyDescent="0.25">
      <c r="M1946" s="1"/>
    </row>
    <row r="1947" spans="13:13" x14ac:dyDescent="0.25">
      <c r="M1947" s="1"/>
    </row>
    <row r="1948" spans="13:13" x14ac:dyDescent="0.25">
      <c r="M1948" s="1"/>
    </row>
    <row r="1949" spans="13:13" x14ac:dyDescent="0.25">
      <c r="M1949" s="1"/>
    </row>
    <row r="1950" spans="13:13" x14ac:dyDescent="0.25">
      <c r="M1950" s="1"/>
    </row>
    <row r="1951" spans="13:13" x14ac:dyDescent="0.25">
      <c r="M1951" s="1"/>
    </row>
    <row r="1952" spans="13:13" x14ac:dyDescent="0.25">
      <c r="M1952" s="1"/>
    </row>
    <row r="1953" spans="13:13" x14ac:dyDescent="0.25">
      <c r="M1953" s="1"/>
    </row>
    <row r="1954" spans="13:13" x14ac:dyDescent="0.25">
      <c r="M1954" s="1"/>
    </row>
    <row r="1955" spans="13:13" x14ac:dyDescent="0.25">
      <c r="M1955" s="1"/>
    </row>
    <row r="1956" spans="13:13" x14ac:dyDescent="0.25">
      <c r="M1956" s="1"/>
    </row>
    <row r="1957" spans="13:13" x14ac:dyDescent="0.25">
      <c r="M1957" s="1"/>
    </row>
    <row r="1958" spans="13:13" x14ac:dyDescent="0.25">
      <c r="M1958" s="1"/>
    </row>
    <row r="1959" spans="13:13" x14ac:dyDescent="0.25">
      <c r="M1959" s="1"/>
    </row>
    <row r="1960" spans="13:13" x14ac:dyDescent="0.25">
      <c r="M1960" s="1"/>
    </row>
    <row r="1961" spans="13:13" x14ac:dyDescent="0.25">
      <c r="M1961" s="1"/>
    </row>
    <row r="1962" spans="13:13" x14ac:dyDescent="0.25">
      <c r="M1962" s="1"/>
    </row>
    <row r="1963" spans="13:13" x14ac:dyDescent="0.25">
      <c r="M1963" s="1"/>
    </row>
    <row r="1964" spans="13:13" x14ac:dyDescent="0.25">
      <c r="M1964" s="1"/>
    </row>
    <row r="1965" spans="13:13" x14ac:dyDescent="0.25">
      <c r="M1965" s="1"/>
    </row>
    <row r="1966" spans="13:13" x14ac:dyDescent="0.25">
      <c r="M1966" s="1"/>
    </row>
    <row r="1967" spans="13:13" x14ac:dyDescent="0.25">
      <c r="M1967" s="1"/>
    </row>
    <row r="1968" spans="13:13" x14ac:dyDescent="0.25">
      <c r="M1968" s="1"/>
    </row>
    <row r="1969" spans="13:13" x14ac:dyDescent="0.25">
      <c r="M1969" s="1"/>
    </row>
    <row r="1970" spans="13:13" x14ac:dyDescent="0.25">
      <c r="M1970" s="1"/>
    </row>
    <row r="1971" spans="13:13" x14ac:dyDescent="0.25">
      <c r="M1971" s="1"/>
    </row>
    <row r="1972" spans="13:13" x14ac:dyDescent="0.25">
      <c r="M1972" s="1"/>
    </row>
    <row r="1973" spans="13:13" x14ac:dyDescent="0.25">
      <c r="M1973" s="1"/>
    </row>
    <row r="1974" spans="13:13" x14ac:dyDescent="0.25">
      <c r="M1974" s="1"/>
    </row>
    <row r="1975" spans="13:13" x14ac:dyDescent="0.25">
      <c r="M1975" s="1"/>
    </row>
    <row r="1976" spans="13:13" x14ac:dyDescent="0.25">
      <c r="M1976" s="1"/>
    </row>
    <row r="1977" spans="13:13" x14ac:dyDescent="0.25">
      <c r="M1977" s="1"/>
    </row>
    <row r="1978" spans="13:13" x14ac:dyDescent="0.25">
      <c r="M1978" s="1"/>
    </row>
    <row r="1979" spans="13:13" x14ac:dyDescent="0.25">
      <c r="M1979" s="1"/>
    </row>
    <row r="1980" spans="13:13" x14ac:dyDescent="0.25">
      <c r="M1980" s="1"/>
    </row>
    <row r="1981" spans="13:13" x14ac:dyDescent="0.25">
      <c r="M1981" s="1"/>
    </row>
    <row r="1982" spans="13:13" x14ac:dyDescent="0.25">
      <c r="M1982" s="1"/>
    </row>
    <row r="1983" spans="13:13" x14ac:dyDescent="0.25">
      <c r="M1983" s="1"/>
    </row>
    <row r="1984" spans="13:13" x14ac:dyDescent="0.25">
      <c r="M1984" s="1"/>
    </row>
    <row r="1985" spans="13:13" x14ac:dyDescent="0.25">
      <c r="M1985" s="1"/>
    </row>
    <row r="1986" spans="13:13" x14ac:dyDescent="0.25">
      <c r="M1986" s="1"/>
    </row>
    <row r="1987" spans="13:13" x14ac:dyDescent="0.25">
      <c r="M1987" s="1"/>
    </row>
    <row r="1988" spans="13:13" x14ac:dyDescent="0.25">
      <c r="M1988" s="1"/>
    </row>
    <row r="1989" spans="13:13" x14ac:dyDescent="0.25">
      <c r="M1989" s="1"/>
    </row>
    <row r="1990" spans="13:13" x14ac:dyDescent="0.25">
      <c r="M1990" s="1"/>
    </row>
    <row r="1991" spans="13:13" x14ac:dyDescent="0.25">
      <c r="M1991" s="1"/>
    </row>
    <row r="1992" spans="13:13" x14ac:dyDescent="0.25">
      <c r="M1992" s="1"/>
    </row>
    <row r="1993" spans="13:13" x14ac:dyDescent="0.25">
      <c r="M1993" s="1"/>
    </row>
    <row r="1994" spans="13:13" x14ac:dyDescent="0.25">
      <c r="M1994" s="1"/>
    </row>
    <row r="1995" spans="13:13" x14ac:dyDescent="0.25">
      <c r="M1995" s="1"/>
    </row>
    <row r="1996" spans="13:13" x14ac:dyDescent="0.25">
      <c r="M1996" s="1"/>
    </row>
    <row r="1997" spans="13:13" x14ac:dyDescent="0.25">
      <c r="M1997" s="1"/>
    </row>
    <row r="1998" spans="13:13" x14ac:dyDescent="0.25">
      <c r="M1998" s="1"/>
    </row>
    <row r="1999" spans="13:13" x14ac:dyDescent="0.25">
      <c r="M1999" s="1"/>
    </row>
    <row r="2000" spans="13:13" x14ac:dyDescent="0.25">
      <c r="M2000" s="1"/>
    </row>
    <row r="2001" spans="13:13" x14ac:dyDescent="0.25">
      <c r="M2001" s="1"/>
    </row>
    <row r="2002" spans="13:13" x14ac:dyDescent="0.25">
      <c r="M2002" s="1"/>
    </row>
    <row r="2003" spans="13:13" x14ac:dyDescent="0.25">
      <c r="M2003" s="1"/>
    </row>
    <row r="2004" spans="13:13" x14ac:dyDescent="0.25">
      <c r="M2004" s="1"/>
    </row>
    <row r="2005" spans="13:13" x14ac:dyDescent="0.25">
      <c r="M2005" s="1"/>
    </row>
    <row r="2006" spans="13:13" x14ac:dyDescent="0.25">
      <c r="M2006" s="1"/>
    </row>
    <row r="2007" spans="13:13" x14ac:dyDescent="0.25">
      <c r="M2007" s="1"/>
    </row>
    <row r="2008" spans="13:13" x14ac:dyDescent="0.25">
      <c r="M2008" s="1"/>
    </row>
    <row r="2009" spans="13:13" x14ac:dyDescent="0.25">
      <c r="M2009" s="1"/>
    </row>
    <row r="2010" spans="13:13" x14ac:dyDescent="0.25">
      <c r="M2010" s="1"/>
    </row>
    <row r="2011" spans="13:13" x14ac:dyDescent="0.25">
      <c r="M2011" s="1"/>
    </row>
    <row r="2012" spans="13:13" x14ac:dyDescent="0.25">
      <c r="M2012" s="1"/>
    </row>
    <row r="2013" spans="13:13" x14ac:dyDescent="0.25">
      <c r="M2013" s="1"/>
    </row>
    <row r="2014" spans="13:13" x14ac:dyDescent="0.25">
      <c r="M2014" s="1"/>
    </row>
    <row r="2015" spans="13:13" x14ac:dyDescent="0.25">
      <c r="M2015" s="1"/>
    </row>
    <row r="2016" spans="13:13" x14ac:dyDescent="0.25">
      <c r="M2016" s="1"/>
    </row>
    <row r="2017" spans="13:13" x14ac:dyDescent="0.25">
      <c r="M2017" s="1"/>
    </row>
    <row r="2018" spans="13:13" x14ac:dyDescent="0.25">
      <c r="M2018" s="1"/>
    </row>
    <row r="2019" spans="13:13" x14ac:dyDescent="0.25">
      <c r="M2019" s="1"/>
    </row>
    <row r="2020" spans="13:13" x14ac:dyDescent="0.25">
      <c r="M2020" s="1"/>
    </row>
    <row r="2021" spans="13:13" x14ac:dyDescent="0.25">
      <c r="M2021" s="1"/>
    </row>
    <row r="2022" spans="13:13" x14ac:dyDescent="0.25">
      <c r="M2022" s="1"/>
    </row>
    <row r="2023" spans="13:13" x14ac:dyDescent="0.25">
      <c r="M2023" s="1"/>
    </row>
    <row r="2024" spans="13:13" x14ac:dyDescent="0.25">
      <c r="M2024" s="1"/>
    </row>
    <row r="2025" spans="13:13" x14ac:dyDescent="0.25">
      <c r="M2025" s="1"/>
    </row>
    <row r="2026" spans="13:13" x14ac:dyDescent="0.25">
      <c r="M2026" s="1"/>
    </row>
    <row r="2027" spans="13:13" x14ac:dyDescent="0.25">
      <c r="M2027" s="1"/>
    </row>
    <row r="2028" spans="13:13" x14ac:dyDescent="0.25">
      <c r="M2028" s="1"/>
    </row>
    <row r="2029" spans="13:13" x14ac:dyDescent="0.25">
      <c r="M2029" s="1"/>
    </row>
    <row r="2030" spans="13:13" x14ac:dyDescent="0.25">
      <c r="M2030" s="1"/>
    </row>
    <row r="2031" spans="13:13" x14ac:dyDescent="0.25">
      <c r="M2031" s="1"/>
    </row>
    <row r="2032" spans="13:13" x14ac:dyDescent="0.25">
      <c r="M2032" s="1"/>
    </row>
    <row r="2033" spans="13:13" x14ac:dyDescent="0.25">
      <c r="M2033" s="1"/>
    </row>
    <row r="2034" spans="13:13" x14ac:dyDescent="0.25">
      <c r="M2034" s="1"/>
    </row>
    <row r="2035" spans="13:13" x14ac:dyDescent="0.25">
      <c r="M2035" s="1"/>
    </row>
    <row r="2036" spans="13:13" x14ac:dyDescent="0.25">
      <c r="M2036" s="1"/>
    </row>
    <row r="2037" spans="13:13" x14ac:dyDescent="0.25">
      <c r="M2037" s="1"/>
    </row>
    <row r="2038" spans="13:13" x14ac:dyDescent="0.25">
      <c r="M2038" s="1"/>
    </row>
    <row r="2039" spans="13:13" x14ac:dyDescent="0.25">
      <c r="M2039" s="1"/>
    </row>
    <row r="2040" spans="13:13" x14ac:dyDescent="0.25">
      <c r="M2040" s="1"/>
    </row>
    <row r="2041" spans="13:13" x14ac:dyDescent="0.25">
      <c r="M2041" s="1"/>
    </row>
    <row r="2042" spans="13:13" x14ac:dyDescent="0.25">
      <c r="M2042" s="1"/>
    </row>
    <row r="2043" spans="13:13" x14ac:dyDescent="0.25">
      <c r="M2043" s="1"/>
    </row>
    <row r="2044" spans="13:13" x14ac:dyDescent="0.25">
      <c r="M2044" s="1"/>
    </row>
    <row r="2045" spans="13:13" x14ac:dyDescent="0.25">
      <c r="M2045" s="1"/>
    </row>
    <row r="2046" spans="13:13" x14ac:dyDescent="0.25">
      <c r="M2046" s="1"/>
    </row>
    <row r="2047" spans="13:13" x14ac:dyDescent="0.25">
      <c r="M2047" s="1"/>
    </row>
    <row r="2048" spans="13:13" x14ac:dyDescent="0.25">
      <c r="M2048" s="1"/>
    </row>
    <row r="2049" spans="13:13" x14ac:dyDescent="0.25">
      <c r="M2049" s="1"/>
    </row>
    <row r="2050" spans="13:13" x14ac:dyDescent="0.25">
      <c r="M2050" s="1"/>
    </row>
    <row r="2051" spans="13:13" x14ac:dyDescent="0.25">
      <c r="M2051" s="1"/>
    </row>
    <row r="2052" spans="13:13" x14ac:dyDescent="0.25">
      <c r="M2052" s="1"/>
    </row>
    <row r="2053" spans="13:13" x14ac:dyDescent="0.25">
      <c r="M2053" s="1"/>
    </row>
    <row r="2054" spans="13:13" x14ac:dyDescent="0.25">
      <c r="M2054" s="1"/>
    </row>
    <row r="2055" spans="13:13" x14ac:dyDescent="0.25">
      <c r="M2055" s="1"/>
    </row>
    <row r="2056" spans="13:13" x14ac:dyDescent="0.25">
      <c r="M2056" s="1"/>
    </row>
    <row r="2057" spans="13:13" x14ac:dyDescent="0.25">
      <c r="M2057" s="1"/>
    </row>
    <row r="2058" spans="13:13" x14ac:dyDescent="0.25">
      <c r="M2058" s="1"/>
    </row>
    <row r="2059" spans="13:13" x14ac:dyDescent="0.25">
      <c r="M2059" s="1"/>
    </row>
    <row r="2060" spans="13:13" x14ac:dyDescent="0.25">
      <c r="M2060" s="1"/>
    </row>
    <row r="2061" spans="13:13" x14ac:dyDescent="0.25">
      <c r="M2061" s="1"/>
    </row>
    <row r="2062" spans="13:13" x14ac:dyDescent="0.25">
      <c r="M2062" s="1"/>
    </row>
    <row r="2063" spans="13:13" x14ac:dyDescent="0.25">
      <c r="M2063" s="1"/>
    </row>
    <row r="2064" spans="13:13" x14ac:dyDescent="0.25">
      <c r="M2064" s="1"/>
    </row>
    <row r="2065" spans="13:13" x14ac:dyDescent="0.25">
      <c r="M2065" s="1"/>
    </row>
    <row r="2066" spans="13:13" x14ac:dyDescent="0.25">
      <c r="M2066" s="1"/>
    </row>
    <row r="2067" spans="13:13" x14ac:dyDescent="0.25">
      <c r="M2067" s="1"/>
    </row>
    <row r="2068" spans="13:13" x14ac:dyDescent="0.25">
      <c r="M2068" s="1"/>
    </row>
    <row r="2069" spans="13:13" x14ac:dyDescent="0.25">
      <c r="M2069" s="1"/>
    </row>
    <row r="2070" spans="13:13" x14ac:dyDescent="0.25">
      <c r="M2070" s="1"/>
    </row>
    <row r="2071" spans="13:13" x14ac:dyDescent="0.25">
      <c r="M2071" s="1"/>
    </row>
    <row r="2072" spans="13:13" x14ac:dyDescent="0.25">
      <c r="M2072" s="1"/>
    </row>
    <row r="2073" spans="13:13" x14ac:dyDescent="0.25">
      <c r="M2073" s="1"/>
    </row>
    <row r="2074" spans="13:13" x14ac:dyDescent="0.25">
      <c r="M2074" s="1"/>
    </row>
    <row r="2075" spans="13:13" x14ac:dyDescent="0.25">
      <c r="M2075" s="1"/>
    </row>
    <row r="2076" spans="13:13" x14ac:dyDescent="0.25">
      <c r="M2076" s="1"/>
    </row>
    <row r="2077" spans="13:13" x14ac:dyDescent="0.25">
      <c r="M2077" s="1"/>
    </row>
    <row r="2078" spans="13:13" x14ac:dyDescent="0.25">
      <c r="M2078" s="1"/>
    </row>
    <row r="2079" spans="13:13" x14ac:dyDescent="0.25">
      <c r="M2079" s="1"/>
    </row>
    <row r="2080" spans="13:13" x14ac:dyDescent="0.25">
      <c r="M2080" s="1"/>
    </row>
    <row r="2081" spans="13:13" x14ac:dyDescent="0.25">
      <c r="M2081" s="1"/>
    </row>
    <row r="2082" spans="13:13" x14ac:dyDescent="0.25">
      <c r="M2082" s="1"/>
    </row>
    <row r="2083" spans="13:13" x14ac:dyDescent="0.25">
      <c r="M2083" s="1"/>
    </row>
    <row r="2084" spans="13:13" x14ac:dyDescent="0.25">
      <c r="M2084" s="1"/>
    </row>
    <row r="2085" spans="13:13" x14ac:dyDescent="0.25">
      <c r="M2085" s="1"/>
    </row>
    <row r="2086" spans="13:13" x14ac:dyDescent="0.25">
      <c r="M2086" s="1"/>
    </row>
    <row r="2087" spans="13:13" x14ac:dyDescent="0.25">
      <c r="M2087" s="1"/>
    </row>
    <row r="2088" spans="13:13" x14ac:dyDescent="0.25">
      <c r="M2088" s="1"/>
    </row>
    <row r="2089" spans="13:13" x14ac:dyDescent="0.25">
      <c r="M2089" s="1"/>
    </row>
    <row r="2090" spans="13:13" x14ac:dyDescent="0.25">
      <c r="M2090" s="1"/>
    </row>
    <row r="2091" spans="13:13" x14ac:dyDescent="0.25">
      <c r="M2091" s="1"/>
    </row>
    <row r="2092" spans="13:13" x14ac:dyDescent="0.25">
      <c r="M2092" s="1"/>
    </row>
    <row r="2093" spans="13:13" x14ac:dyDescent="0.25">
      <c r="M2093" s="1"/>
    </row>
    <row r="2094" spans="13:13" x14ac:dyDescent="0.25">
      <c r="M2094" s="1"/>
    </row>
    <row r="2095" spans="13:13" x14ac:dyDescent="0.25">
      <c r="M2095" s="1"/>
    </row>
    <row r="2096" spans="13:13" x14ac:dyDescent="0.25">
      <c r="M2096" s="1"/>
    </row>
    <row r="2097" spans="13:13" x14ac:dyDescent="0.25">
      <c r="M2097" s="1"/>
    </row>
    <row r="2098" spans="13:13" x14ac:dyDescent="0.25">
      <c r="M2098" s="1"/>
    </row>
    <row r="2099" spans="13:13" x14ac:dyDescent="0.25">
      <c r="M2099" s="1"/>
    </row>
    <row r="2100" spans="13:13" x14ac:dyDescent="0.25">
      <c r="M2100" s="1"/>
    </row>
    <row r="2101" spans="13:13" x14ac:dyDescent="0.25">
      <c r="M2101" s="1"/>
    </row>
    <row r="2102" spans="13:13" x14ac:dyDescent="0.25">
      <c r="M2102" s="1"/>
    </row>
    <row r="2103" spans="13:13" x14ac:dyDescent="0.25">
      <c r="M2103" s="1"/>
    </row>
    <row r="2104" spans="13:13" x14ac:dyDescent="0.25">
      <c r="M2104" s="1"/>
    </row>
    <row r="2105" spans="13:13" x14ac:dyDescent="0.25">
      <c r="M2105" s="1"/>
    </row>
    <row r="2106" spans="13:13" x14ac:dyDescent="0.25">
      <c r="M2106" s="1"/>
    </row>
    <row r="2107" spans="13:13" x14ac:dyDescent="0.25">
      <c r="M2107" s="1"/>
    </row>
    <row r="2108" spans="13:13" x14ac:dyDescent="0.25">
      <c r="M2108" s="1"/>
    </row>
    <row r="2109" spans="13:13" x14ac:dyDescent="0.25">
      <c r="M2109" s="1"/>
    </row>
    <row r="2110" spans="13:13" x14ac:dyDescent="0.25">
      <c r="M2110" s="1"/>
    </row>
    <row r="2111" spans="13:13" x14ac:dyDescent="0.25">
      <c r="M2111" s="1"/>
    </row>
    <row r="2112" spans="13:13" x14ac:dyDescent="0.25">
      <c r="M2112" s="1"/>
    </row>
    <row r="2113" spans="13:13" x14ac:dyDescent="0.25">
      <c r="M2113" s="1"/>
    </row>
    <row r="2114" spans="13:13" x14ac:dyDescent="0.25">
      <c r="M2114" s="1"/>
    </row>
    <row r="2115" spans="13:13" x14ac:dyDescent="0.25">
      <c r="M2115" s="1"/>
    </row>
    <row r="2116" spans="13:13" x14ac:dyDescent="0.25">
      <c r="M2116" s="1"/>
    </row>
    <row r="2117" spans="13:13" x14ac:dyDescent="0.25">
      <c r="M2117" s="1"/>
    </row>
    <row r="2118" spans="13:13" x14ac:dyDescent="0.25">
      <c r="M2118" s="1"/>
    </row>
    <row r="2119" spans="13:13" x14ac:dyDescent="0.25">
      <c r="M2119" s="1"/>
    </row>
    <row r="2120" spans="13:13" x14ac:dyDescent="0.25">
      <c r="M2120" s="1"/>
    </row>
    <row r="2121" spans="13:13" x14ac:dyDescent="0.25">
      <c r="M2121" s="1"/>
    </row>
    <row r="2122" spans="13:13" x14ac:dyDescent="0.25">
      <c r="M2122" s="1"/>
    </row>
    <row r="2123" spans="13:13" x14ac:dyDescent="0.25">
      <c r="M2123" s="1"/>
    </row>
    <row r="2124" spans="13:13" x14ac:dyDescent="0.25">
      <c r="M2124" s="1"/>
    </row>
    <row r="2125" spans="13:13" x14ac:dyDescent="0.25">
      <c r="M2125" s="1"/>
    </row>
    <row r="2126" spans="13:13" x14ac:dyDescent="0.25">
      <c r="M2126" s="1"/>
    </row>
    <row r="2127" spans="13:13" x14ac:dyDescent="0.25">
      <c r="M2127" s="1"/>
    </row>
    <row r="2128" spans="13:13" x14ac:dyDescent="0.25">
      <c r="M2128" s="1"/>
    </row>
    <row r="2129" spans="13:13" x14ac:dyDescent="0.25">
      <c r="M2129" s="1"/>
    </row>
    <row r="2130" spans="13:13" x14ac:dyDescent="0.25">
      <c r="M2130" s="1"/>
    </row>
    <row r="2131" spans="13:13" x14ac:dyDescent="0.25">
      <c r="M2131" s="1"/>
    </row>
    <row r="2132" spans="13:13" x14ac:dyDescent="0.25">
      <c r="M2132" s="1"/>
    </row>
    <row r="2133" spans="13:13" x14ac:dyDescent="0.25">
      <c r="M2133" s="1"/>
    </row>
    <row r="2134" spans="13:13" x14ac:dyDescent="0.25">
      <c r="M2134" s="1"/>
    </row>
    <row r="2135" spans="13:13" x14ac:dyDescent="0.25">
      <c r="M2135" s="1"/>
    </row>
    <row r="2136" spans="13:13" x14ac:dyDescent="0.25">
      <c r="M2136" s="1"/>
    </row>
    <row r="2137" spans="13:13" x14ac:dyDescent="0.25">
      <c r="M2137" s="1"/>
    </row>
    <row r="2138" spans="13:13" x14ac:dyDescent="0.25">
      <c r="M2138" s="1"/>
    </row>
    <row r="2139" spans="13:13" x14ac:dyDescent="0.25">
      <c r="M2139" s="1"/>
    </row>
    <row r="2140" spans="13:13" x14ac:dyDescent="0.25">
      <c r="M2140" s="1"/>
    </row>
    <row r="2141" spans="13:13" x14ac:dyDescent="0.25">
      <c r="M2141" s="1"/>
    </row>
    <row r="2142" spans="13:13" x14ac:dyDescent="0.25">
      <c r="M2142" s="1"/>
    </row>
    <row r="2143" spans="13:13" x14ac:dyDescent="0.25">
      <c r="M2143" s="1"/>
    </row>
    <row r="2144" spans="13:13" x14ac:dyDescent="0.25">
      <c r="M2144" s="1"/>
    </row>
    <row r="2145" spans="13:13" x14ac:dyDescent="0.25">
      <c r="M2145" s="1"/>
    </row>
    <row r="2146" spans="13:13" x14ac:dyDescent="0.25">
      <c r="M2146" s="1"/>
    </row>
    <row r="2147" spans="13:13" x14ac:dyDescent="0.25">
      <c r="M2147" s="1"/>
    </row>
    <row r="2148" spans="13:13" x14ac:dyDescent="0.25">
      <c r="M2148" s="1"/>
    </row>
    <row r="2149" spans="13:13" x14ac:dyDescent="0.25">
      <c r="M2149" s="1"/>
    </row>
    <row r="2150" spans="13:13" x14ac:dyDescent="0.25">
      <c r="M2150" s="1"/>
    </row>
    <row r="2151" spans="13:13" x14ac:dyDescent="0.25">
      <c r="M2151" s="1"/>
    </row>
    <row r="2152" spans="13:13" x14ac:dyDescent="0.25">
      <c r="M2152" s="1"/>
    </row>
    <row r="2153" spans="13:13" x14ac:dyDescent="0.25">
      <c r="M2153" s="1"/>
    </row>
    <row r="2154" spans="13:13" x14ac:dyDescent="0.25">
      <c r="M2154" s="1"/>
    </row>
    <row r="2155" spans="13:13" x14ac:dyDescent="0.25">
      <c r="M2155" s="1"/>
    </row>
    <row r="2156" spans="13:13" x14ac:dyDescent="0.25">
      <c r="M2156" s="1"/>
    </row>
    <row r="2157" spans="13:13" x14ac:dyDescent="0.25">
      <c r="M2157" s="1"/>
    </row>
    <row r="2158" spans="13:13" x14ac:dyDescent="0.25">
      <c r="M2158" s="1"/>
    </row>
    <row r="2159" spans="13:13" x14ac:dyDescent="0.25">
      <c r="M2159" s="1"/>
    </row>
    <row r="2160" spans="13:13" x14ac:dyDescent="0.25">
      <c r="M2160" s="1"/>
    </row>
    <row r="2161" spans="13:13" x14ac:dyDescent="0.25">
      <c r="M2161" s="1"/>
    </row>
    <row r="2162" spans="13:13" x14ac:dyDescent="0.25">
      <c r="M2162" s="1"/>
    </row>
    <row r="2163" spans="13:13" x14ac:dyDescent="0.25">
      <c r="M2163" s="1"/>
    </row>
    <row r="2164" spans="13:13" x14ac:dyDescent="0.25">
      <c r="M2164" s="1"/>
    </row>
    <row r="2165" spans="13:13" x14ac:dyDescent="0.25">
      <c r="M2165" s="1"/>
    </row>
    <row r="2166" spans="13:13" x14ac:dyDescent="0.25">
      <c r="M2166" s="1"/>
    </row>
    <row r="2167" spans="13:13" x14ac:dyDescent="0.25">
      <c r="M2167" s="1"/>
    </row>
    <row r="2168" spans="13:13" x14ac:dyDescent="0.25">
      <c r="M2168" s="1"/>
    </row>
    <row r="2169" spans="13:13" x14ac:dyDescent="0.25">
      <c r="M2169" s="1"/>
    </row>
    <row r="2170" spans="13:13" x14ac:dyDescent="0.25">
      <c r="M2170" s="1"/>
    </row>
    <row r="2171" spans="13:13" x14ac:dyDescent="0.25">
      <c r="M2171" s="1"/>
    </row>
    <row r="2172" spans="13:13" x14ac:dyDescent="0.25">
      <c r="M2172" s="1"/>
    </row>
    <row r="2173" spans="13:13" x14ac:dyDescent="0.25">
      <c r="M2173" s="1"/>
    </row>
    <row r="2174" spans="13:13" x14ac:dyDescent="0.25">
      <c r="M2174" s="1"/>
    </row>
    <row r="2175" spans="13:13" x14ac:dyDescent="0.25">
      <c r="M2175" s="1"/>
    </row>
    <row r="2176" spans="13:13" x14ac:dyDescent="0.25">
      <c r="M2176" s="1"/>
    </row>
    <row r="2177" spans="13:13" x14ac:dyDescent="0.25">
      <c r="M2177" s="1"/>
    </row>
    <row r="2178" spans="13:13" x14ac:dyDescent="0.25">
      <c r="M2178" s="1"/>
    </row>
    <row r="2179" spans="13:13" x14ac:dyDescent="0.25">
      <c r="M2179" s="1"/>
    </row>
    <row r="2180" spans="13:13" x14ac:dyDescent="0.25">
      <c r="M2180" s="1"/>
    </row>
    <row r="2181" spans="13:13" x14ac:dyDescent="0.25">
      <c r="M2181" s="1"/>
    </row>
    <row r="2182" spans="13:13" x14ac:dyDescent="0.25">
      <c r="M2182" s="1"/>
    </row>
    <row r="2183" spans="13:13" x14ac:dyDescent="0.25">
      <c r="M2183" s="1"/>
    </row>
    <row r="2184" spans="13:13" x14ac:dyDescent="0.25">
      <c r="M2184" s="1"/>
    </row>
    <row r="2185" spans="13:13" x14ac:dyDescent="0.25">
      <c r="M2185" s="1"/>
    </row>
    <row r="2186" spans="13:13" x14ac:dyDescent="0.25">
      <c r="M2186" s="1"/>
    </row>
    <row r="2187" spans="13:13" x14ac:dyDescent="0.25">
      <c r="M2187" s="1"/>
    </row>
    <row r="2188" spans="13:13" x14ac:dyDescent="0.25">
      <c r="M2188" s="1"/>
    </row>
    <row r="2189" spans="13:13" x14ac:dyDescent="0.25">
      <c r="M2189" s="1"/>
    </row>
    <row r="2190" spans="13:13" x14ac:dyDescent="0.25">
      <c r="M2190" s="1"/>
    </row>
    <row r="2191" spans="13:13" x14ac:dyDescent="0.25">
      <c r="M2191" s="1"/>
    </row>
    <row r="2192" spans="13:13" x14ac:dyDescent="0.25">
      <c r="M2192" s="1"/>
    </row>
    <row r="2193" spans="13:13" x14ac:dyDescent="0.25">
      <c r="M2193" s="1"/>
    </row>
    <row r="2194" spans="13:13" x14ac:dyDescent="0.25">
      <c r="M2194" s="1"/>
    </row>
    <row r="2195" spans="13:13" x14ac:dyDescent="0.25">
      <c r="M2195" s="1"/>
    </row>
    <row r="2196" spans="13:13" x14ac:dyDescent="0.25">
      <c r="M2196" s="1"/>
    </row>
    <row r="2197" spans="13:13" x14ac:dyDescent="0.25">
      <c r="M2197" s="1"/>
    </row>
    <row r="2198" spans="13:13" x14ac:dyDescent="0.25">
      <c r="M2198" s="1"/>
    </row>
    <row r="2199" spans="13:13" x14ac:dyDescent="0.25">
      <c r="M2199" s="1"/>
    </row>
    <row r="2200" spans="13:13" x14ac:dyDescent="0.25">
      <c r="M2200" s="1"/>
    </row>
    <row r="2201" spans="13:13" x14ac:dyDescent="0.25">
      <c r="M2201" s="1"/>
    </row>
    <row r="2202" spans="13:13" x14ac:dyDescent="0.25">
      <c r="M2202" s="1"/>
    </row>
    <row r="2203" spans="13:13" x14ac:dyDescent="0.25">
      <c r="M2203" s="1"/>
    </row>
    <row r="2204" spans="13:13" x14ac:dyDescent="0.25">
      <c r="M2204" s="1"/>
    </row>
    <row r="2205" spans="13:13" x14ac:dyDescent="0.25">
      <c r="M2205" s="1"/>
    </row>
    <row r="2206" spans="13:13" x14ac:dyDescent="0.25">
      <c r="M2206" s="1"/>
    </row>
    <row r="2207" spans="13:13" x14ac:dyDescent="0.25">
      <c r="M2207" s="1"/>
    </row>
    <row r="2208" spans="13:13" x14ac:dyDescent="0.25">
      <c r="M2208" s="1"/>
    </row>
    <row r="2209" spans="13:13" x14ac:dyDescent="0.25">
      <c r="M2209" s="1"/>
    </row>
    <row r="2210" spans="13:13" x14ac:dyDescent="0.25">
      <c r="M2210" s="1"/>
    </row>
    <row r="2211" spans="13:13" x14ac:dyDescent="0.25">
      <c r="M2211" s="1"/>
    </row>
    <row r="2212" spans="13:13" x14ac:dyDescent="0.25">
      <c r="M2212" s="1"/>
    </row>
    <row r="2213" spans="13:13" x14ac:dyDescent="0.25">
      <c r="M2213" s="1"/>
    </row>
    <row r="2214" spans="13:13" x14ac:dyDescent="0.25">
      <c r="M2214" s="1"/>
    </row>
    <row r="2215" spans="13:13" x14ac:dyDescent="0.25">
      <c r="M2215" s="1"/>
    </row>
    <row r="2216" spans="13:13" x14ac:dyDescent="0.25">
      <c r="M2216" s="1"/>
    </row>
    <row r="2217" spans="13:13" x14ac:dyDescent="0.25">
      <c r="M2217" s="1"/>
    </row>
    <row r="2218" spans="13:13" x14ac:dyDescent="0.25">
      <c r="M2218" s="1"/>
    </row>
    <row r="2219" spans="13:13" x14ac:dyDescent="0.25">
      <c r="M2219" s="1"/>
    </row>
    <row r="2220" spans="13:13" x14ac:dyDescent="0.25">
      <c r="M2220" s="1"/>
    </row>
    <row r="2221" spans="13:13" x14ac:dyDescent="0.25">
      <c r="M2221" s="1"/>
    </row>
    <row r="2222" spans="13:13" x14ac:dyDescent="0.25">
      <c r="M2222" s="1"/>
    </row>
    <row r="2223" spans="13:13" x14ac:dyDescent="0.25">
      <c r="M2223" s="1"/>
    </row>
    <row r="2224" spans="13:13" x14ac:dyDescent="0.25">
      <c r="M2224" s="1"/>
    </row>
    <row r="2225" spans="13:13" x14ac:dyDescent="0.25">
      <c r="M2225" s="1"/>
    </row>
    <row r="2226" spans="13:13" x14ac:dyDescent="0.25">
      <c r="M2226" s="1"/>
    </row>
    <row r="2227" spans="13:13" x14ac:dyDescent="0.25">
      <c r="M2227" s="1"/>
    </row>
    <row r="2228" spans="13:13" x14ac:dyDescent="0.25">
      <c r="M2228" s="1"/>
    </row>
    <row r="2229" spans="13:13" x14ac:dyDescent="0.25">
      <c r="M2229" s="1"/>
    </row>
    <row r="2230" spans="13:13" x14ac:dyDescent="0.25">
      <c r="M2230" s="1"/>
    </row>
    <row r="2231" spans="13:13" x14ac:dyDescent="0.25">
      <c r="M2231" s="1"/>
    </row>
    <row r="2232" spans="13:13" x14ac:dyDescent="0.25">
      <c r="M2232" s="1"/>
    </row>
    <row r="2233" spans="13:13" x14ac:dyDescent="0.25">
      <c r="M2233" s="1"/>
    </row>
    <row r="2234" spans="13:13" x14ac:dyDescent="0.25">
      <c r="M2234" s="1"/>
    </row>
    <row r="2235" spans="13:13" x14ac:dyDescent="0.25">
      <c r="M2235" s="1"/>
    </row>
    <row r="2236" spans="13:13" x14ac:dyDescent="0.25">
      <c r="M2236" s="1"/>
    </row>
    <row r="2237" spans="13:13" x14ac:dyDescent="0.25">
      <c r="M2237" s="1"/>
    </row>
    <row r="2238" spans="13:13" x14ac:dyDescent="0.25">
      <c r="M2238" s="1"/>
    </row>
    <row r="2239" spans="13:13" x14ac:dyDescent="0.25">
      <c r="M2239" s="1"/>
    </row>
    <row r="2240" spans="13:13" x14ac:dyDescent="0.25">
      <c r="M2240" s="1"/>
    </row>
    <row r="2241" spans="13:13" x14ac:dyDescent="0.25">
      <c r="M2241" s="1"/>
    </row>
    <row r="2242" spans="13:13" x14ac:dyDescent="0.25">
      <c r="M2242" s="1"/>
    </row>
    <row r="2243" spans="13:13" x14ac:dyDescent="0.25">
      <c r="M2243" s="1"/>
    </row>
    <row r="2244" spans="13:13" x14ac:dyDescent="0.25">
      <c r="M2244" s="1"/>
    </row>
    <row r="2245" spans="13:13" x14ac:dyDescent="0.25">
      <c r="M2245" s="1"/>
    </row>
    <row r="2246" spans="13:13" x14ac:dyDescent="0.25">
      <c r="M2246" s="1"/>
    </row>
    <row r="2247" spans="13:13" x14ac:dyDescent="0.25">
      <c r="M2247" s="1"/>
    </row>
    <row r="2248" spans="13:13" x14ac:dyDescent="0.25">
      <c r="M2248" s="1"/>
    </row>
    <row r="2249" spans="13:13" x14ac:dyDescent="0.25">
      <c r="M2249" s="1"/>
    </row>
    <row r="2250" spans="13:13" x14ac:dyDescent="0.25">
      <c r="M2250" s="1"/>
    </row>
    <row r="2251" spans="13:13" x14ac:dyDescent="0.25">
      <c r="M2251" s="1"/>
    </row>
    <row r="2252" spans="13:13" x14ac:dyDescent="0.25">
      <c r="M2252" s="1"/>
    </row>
    <row r="2253" spans="13:13" x14ac:dyDescent="0.25">
      <c r="M2253" s="1"/>
    </row>
    <row r="2254" spans="13:13" x14ac:dyDescent="0.25">
      <c r="M2254" s="1"/>
    </row>
    <row r="2255" spans="13:13" x14ac:dyDescent="0.25">
      <c r="M2255" s="1"/>
    </row>
    <row r="2256" spans="13:13" x14ac:dyDescent="0.25">
      <c r="M2256" s="1"/>
    </row>
    <row r="2257" spans="13:13" x14ac:dyDescent="0.25">
      <c r="M2257" s="1"/>
    </row>
    <row r="2258" spans="13:13" x14ac:dyDescent="0.25">
      <c r="M2258" s="1"/>
    </row>
    <row r="2259" spans="13:13" x14ac:dyDescent="0.25">
      <c r="M2259" s="1"/>
    </row>
    <row r="2260" spans="13:13" x14ac:dyDescent="0.25">
      <c r="M2260" s="1"/>
    </row>
    <row r="2261" spans="13:13" x14ac:dyDescent="0.25">
      <c r="M2261" s="1"/>
    </row>
    <row r="2262" spans="13:13" x14ac:dyDescent="0.25">
      <c r="M2262" s="1"/>
    </row>
    <row r="2263" spans="13:13" x14ac:dyDescent="0.25">
      <c r="M2263" s="1"/>
    </row>
    <row r="2264" spans="13:13" x14ac:dyDescent="0.25">
      <c r="M2264" s="1"/>
    </row>
    <row r="2265" spans="13:13" x14ac:dyDescent="0.25">
      <c r="M2265" s="1"/>
    </row>
    <row r="2266" spans="13:13" x14ac:dyDescent="0.25">
      <c r="M2266" s="1"/>
    </row>
    <row r="2267" spans="13:13" x14ac:dyDescent="0.25">
      <c r="M2267" s="1"/>
    </row>
    <row r="2268" spans="13:13" x14ac:dyDescent="0.25">
      <c r="M2268" s="1"/>
    </row>
    <row r="2269" spans="13:13" x14ac:dyDescent="0.25">
      <c r="M2269" s="1"/>
    </row>
    <row r="2270" spans="13:13" x14ac:dyDescent="0.25">
      <c r="M2270" s="1"/>
    </row>
    <row r="2271" spans="13:13" x14ac:dyDescent="0.25">
      <c r="M2271" s="1"/>
    </row>
    <row r="2272" spans="13:13" x14ac:dyDescent="0.25">
      <c r="M2272" s="1"/>
    </row>
    <row r="2273" spans="13:13" x14ac:dyDescent="0.25">
      <c r="M2273" s="1"/>
    </row>
    <row r="2274" spans="13:13" x14ac:dyDescent="0.25">
      <c r="M2274" s="1"/>
    </row>
    <row r="2275" spans="13:13" x14ac:dyDescent="0.25">
      <c r="M2275" s="1"/>
    </row>
    <row r="2276" spans="13:13" x14ac:dyDescent="0.25">
      <c r="M2276" s="1"/>
    </row>
    <row r="2277" spans="13:13" x14ac:dyDescent="0.25">
      <c r="M2277" s="1"/>
    </row>
    <row r="2278" spans="13:13" x14ac:dyDescent="0.25">
      <c r="M2278" s="1"/>
    </row>
    <row r="2279" spans="13:13" x14ac:dyDescent="0.25">
      <c r="M2279" s="1"/>
    </row>
    <row r="2280" spans="13:13" x14ac:dyDescent="0.25">
      <c r="M2280" s="1"/>
    </row>
    <row r="2281" spans="13:13" x14ac:dyDescent="0.25">
      <c r="M2281" s="1"/>
    </row>
    <row r="2282" spans="13:13" x14ac:dyDescent="0.25">
      <c r="M2282" s="1"/>
    </row>
    <row r="2283" spans="13:13" x14ac:dyDescent="0.25">
      <c r="M2283" s="1"/>
    </row>
    <row r="2284" spans="13:13" x14ac:dyDescent="0.25">
      <c r="M2284" s="1"/>
    </row>
    <row r="2285" spans="13:13" x14ac:dyDescent="0.25">
      <c r="M2285" s="1"/>
    </row>
    <row r="2286" spans="13:13" x14ac:dyDescent="0.25">
      <c r="M2286" s="1"/>
    </row>
    <row r="2287" spans="13:13" x14ac:dyDescent="0.25">
      <c r="M2287" s="1"/>
    </row>
    <row r="2288" spans="13:13" x14ac:dyDescent="0.25">
      <c r="M2288" s="1"/>
    </row>
    <row r="2289" spans="13:13" x14ac:dyDescent="0.25">
      <c r="M2289" s="1"/>
    </row>
    <row r="2290" spans="13:13" x14ac:dyDescent="0.25">
      <c r="M2290" s="1"/>
    </row>
    <row r="2291" spans="13:13" x14ac:dyDescent="0.25">
      <c r="M2291" s="1"/>
    </row>
    <row r="2292" spans="13:13" x14ac:dyDescent="0.25">
      <c r="M2292" s="1"/>
    </row>
    <row r="2293" spans="13:13" x14ac:dyDescent="0.25">
      <c r="M2293" s="1"/>
    </row>
    <row r="2294" spans="13:13" x14ac:dyDescent="0.25">
      <c r="M2294" s="1"/>
    </row>
    <row r="2295" spans="13:13" x14ac:dyDescent="0.25">
      <c r="M2295" s="1"/>
    </row>
    <row r="2296" spans="13:13" x14ac:dyDescent="0.25">
      <c r="M2296" s="1"/>
    </row>
    <row r="2297" spans="13:13" x14ac:dyDescent="0.25">
      <c r="M2297" s="1"/>
    </row>
    <row r="2298" spans="13:13" x14ac:dyDescent="0.25">
      <c r="M2298" s="1"/>
    </row>
    <row r="2299" spans="13:13" x14ac:dyDescent="0.25">
      <c r="M2299" s="1"/>
    </row>
    <row r="2300" spans="13:13" x14ac:dyDescent="0.25">
      <c r="M2300" s="1"/>
    </row>
    <row r="2301" spans="13:13" x14ac:dyDescent="0.25">
      <c r="M2301" s="1"/>
    </row>
    <row r="2302" spans="13:13" x14ac:dyDescent="0.25">
      <c r="M2302" s="1"/>
    </row>
    <row r="2303" spans="13:13" x14ac:dyDescent="0.25">
      <c r="M2303" s="1"/>
    </row>
    <row r="2304" spans="13:13" x14ac:dyDescent="0.25">
      <c r="M2304" s="1"/>
    </row>
    <row r="2305" spans="13:13" x14ac:dyDescent="0.25">
      <c r="M2305" s="1"/>
    </row>
    <row r="2306" spans="13:13" x14ac:dyDescent="0.25">
      <c r="M2306" s="1"/>
    </row>
    <row r="2307" spans="13:13" x14ac:dyDescent="0.25">
      <c r="M2307" s="1"/>
    </row>
    <row r="2308" spans="13:13" x14ac:dyDescent="0.25">
      <c r="M2308" s="1"/>
    </row>
    <row r="2309" spans="13:13" x14ac:dyDescent="0.25">
      <c r="M2309" s="1"/>
    </row>
    <row r="2310" spans="13:13" x14ac:dyDescent="0.25">
      <c r="M2310" s="1"/>
    </row>
    <row r="2311" spans="13:13" x14ac:dyDescent="0.25">
      <c r="M2311" s="1"/>
    </row>
    <row r="2312" spans="13:13" x14ac:dyDescent="0.25">
      <c r="M2312" s="1"/>
    </row>
    <row r="2313" spans="13:13" x14ac:dyDescent="0.25">
      <c r="M2313" s="1"/>
    </row>
    <row r="2314" spans="13:13" x14ac:dyDescent="0.25">
      <c r="M2314" s="1"/>
    </row>
    <row r="2315" spans="13:13" x14ac:dyDescent="0.25">
      <c r="M2315" s="1"/>
    </row>
    <row r="2316" spans="13:13" x14ac:dyDescent="0.25">
      <c r="M2316" s="1"/>
    </row>
    <row r="2317" spans="13:13" x14ac:dyDescent="0.25">
      <c r="M2317" s="1"/>
    </row>
    <row r="2318" spans="13:13" x14ac:dyDescent="0.25">
      <c r="M2318" s="1"/>
    </row>
    <row r="2319" spans="13:13" x14ac:dyDescent="0.25">
      <c r="M2319" s="1"/>
    </row>
    <row r="2320" spans="13:13" x14ac:dyDescent="0.25">
      <c r="M2320" s="1"/>
    </row>
    <row r="2321" spans="13:13" x14ac:dyDescent="0.25">
      <c r="M2321" s="1"/>
    </row>
    <row r="2322" spans="13:13" x14ac:dyDescent="0.25">
      <c r="M2322" s="1"/>
    </row>
    <row r="2323" spans="13:13" x14ac:dyDescent="0.25">
      <c r="M2323" s="1"/>
    </row>
    <row r="2324" spans="13:13" x14ac:dyDescent="0.25">
      <c r="M2324" s="1"/>
    </row>
    <row r="2325" spans="13:13" x14ac:dyDescent="0.25">
      <c r="M2325" s="1"/>
    </row>
    <row r="2326" spans="13:13" x14ac:dyDescent="0.25">
      <c r="M2326" s="1"/>
    </row>
    <row r="2327" spans="13:13" x14ac:dyDescent="0.25">
      <c r="M2327" s="1"/>
    </row>
    <row r="2328" spans="13:13" x14ac:dyDescent="0.25">
      <c r="M2328" s="1"/>
    </row>
    <row r="2329" spans="13:13" x14ac:dyDescent="0.25">
      <c r="M2329" s="1"/>
    </row>
    <row r="2330" spans="13:13" x14ac:dyDescent="0.25">
      <c r="M2330" s="1"/>
    </row>
    <row r="2331" spans="13:13" x14ac:dyDescent="0.25">
      <c r="M2331" s="1"/>
    </row>
    <row r="2332" spans="13:13" x14ac:dyDescent="0.25">
      <c r="M2332" s="1"/>
    </row>
    <row r="2333" spans="13:13" x14ac:dyDescent="0.25">
      <c r="M2333" s="1"/>
    </row>
    <row r="2334" spans="13:13" x14ac:dyDescent="0.25">
      <c r="M2334" s="1"/>
    </row>
    <row r="2335" spans="13:13" x14ac:dyDescent="0.25">
      <c r="M2335" s="1"/>
    </row>
    <row r="2336" spans="13:13" x14ac:dyDescent="0.25">
      <c r="M2336" s="1"/>
    </row>
    <row r="2337" spans="13:13" x14ac:dyDescent="0.25">
      <c r="M2337" s="1"/>
    </row>
    <row r="2338" spans="13:13" x14ac:dyDescent="0.25">
      <c r="M2338" s="1"/>
    </row>
    <row r="2339" spans="13:13" x14ac:dyDescent="0.25">
      <c r="M2339" s="1"/>
    </row>
    <row r="2340" spans="13:13" x14ac:dyDescent="0.25">
      <c r="M2340" s="1"/>
    </row>
    <row r="2341" spans="13:13" x14ac:dyDescent="0.25">
      <c r="M2341" s="1"/>
    </row>
    <row r="2342" spans="13:13" x14ac:dyDescent="0.25">
      <c r="M2342" s="1"/>
    </row>
    <row r="2343" spans="13:13" x14ac:dyDescent="0.25">
      <c r="M2343" s="1"/>
    </row>
    <row r="2344" spans="13:13" x14ac:dyDescent="0.25">
      <c r="M2344" s="1"/>
    </row>
    <row r="2345" spans="13:13" x14ac:dyDescent="0.25">
      <c r="M2345" s="1"/>
    </row>
    <row r="2346" spans="13:13" x14ac:dyDescent="0.25">
      <c r="M2346" s="1"/>
    </row>
    <row r="2347" spans="13:13" x14ac:dyDescent="0.25">
      <c r="M2347" s="1"/>
    </row>
    <row r="2348" spans="13:13" x14ac:dyDescent="0.25">
      <c r="M2348" s="1"/>
    </row>
    <row r="2349" spans="13:13" x14ac:dyDescent="0.25">
      <c r="M2349" s="1"/>
    </row>
    <row r="2350" spans="13:13" x14ac:dyDescent="0.25">
      <c r="M2350" s="1"/>
    </row>
    <row r="2351" spans="13:13" x14ac:dyDescent="0.25">
      <c r="M2351" s="1"/>
    </row>
    <row r="2352" spans="13:13" x14ac:dyDescent="0.25">
      <c r="M2352" s="1"/>
    </row>
    <row r="2353" spans="13:13" x14ac:dyDescent="0.25">
      <c r="M2353" s="1"/>
    </row>
    <row r="2354" spans="13:13" x14ac:dyDescent="0.25">
      <c r="M2354" s="1"/>
    </row>
    <row r="2355" spans="13:13" x14ac:dyDescent="0.25">
      <c r="M2355" s="1"/>
    </row>
    <row r="2356" spans="13:13" x14ac:dyDescent="0.25">
      <c r="M2356" s="1"/>
    </row>
    <row r="2357" spans="13:13" x14ac:dyDescent="0.25">
      <c r="M2357" s="1"/>
    </row>
    <row r="2358" spans="13:13" x14ac:dyDescent="0.25">
      <c r="M2358" s="1"/>
    </row>
    <row r="2359" spans="13:13" x14ac:dyDescent="0.25">
      <c r="M2359" s="1"/>
    </row>
    <row r="2360" spans="13:13" x14ac:dyDescent="0.25">
      <c r="M2360" s="1"/>
    </row>
    <row r="2361" spans="13:13" x14ac:dyDescent="0.25">
      <c r="M2361" s="1"/>
    </row>
    <row r="2362" spans="13:13" x14ac:dyDescent="0.25">
      <c r="M2362" s="1"/>
    </row>
    <row r="2363" spans="13:13" x14ac:dyDescent="0.25">
      <c r="M2363" s="1"/>
    </row>
    <row r="2364" spans="13:13" x14ac:dyDescent="0.25">
      <c r="M2364" s="1"/>
    </row>
    <row r="2365" spans="13:13" x14ac:dyDescent="0.25">
      <c r="M2365" s="1"/>
    </row>
    <row r="2366" spans="13:13" x14ac:dyDescent="0.25">
      <c r="M2366" s="1"/>
    </row>
    <row r="2367" spans="13:13" x14ac:dyDescent="0.25">
      <c r="M2367" s="1"/>
    </row>
    <row r="2368" spans="13:13" x14ac:dyDescent="0.25">
      <c r="M2368" s="1"/>
    </row>
    <row r="2369" spans="13:13" x14ac:dyDescent="0.25">
      <c r="M2369" s="1"/>
    </row>
    <row r="2370" spans="13:13" x14ac:dyDescent="0.25">
      <c r="M2370" s="1"/>
    </row>
    <row r="2371" spans="13:13" x14ac:dyDescent="0.25">
      <c r="M2371" s="1"/>
    </row>
    <row r="2372" spans="13:13" x14ac:dyDescent="0.25">
      <c r="M2372" s="1"/>
    </row>
    <row r="2373" spans="13:13" x14ac:dyDescent="0.25">
      <c r="M2373" s="1"/>
    </row>
    <row r="2374" spans="13:13" x14ac:dyDescent="0.25">
      <c r="M2374" s="1"/>
    </row>
    <row r="2375" spans="13:13" x14ac:dyDescent="0.25">
      <c r="M2375" s="1"/>
    </row>
    <row r="2376" spans="13:13" x14ac:dyDescent="0.25">
      <c r="M2376" s="1"/>
    </row>
    <row r="2377" spans="13:13" x14ac:dyDescent="0.25">
      <c r="M2377" s="1"/>
    </row>
    <row r="2378" spans="13:13" x14ac:dyDescent="0.25">
      <c r="M2378" s="1"/>
    </row>
    <row r="2379" spans="13:13" x14ac:dyDescent="0.25">
      <c r="M2379" s="1"/>
    </row>
    <row r="2380" spans="13:13" x14ac:dyDescent="0.25">
      <c r="M2380" s="1"/>
    </row>
    <row r="2381" spans="13:13" x14ac:dyDescent="0.25">
      <c r="M2381" s="1"/>
    </row>
    <row r="2382" spans="13:13" x14ac:dyDescent="0.25">
      <c r="M2382" s="1"/>
    </row>
    <row r="2383" spans="13:13" x14ac:dyDescent="0.25">
      <c r="M2383" s="1"/>
    </row>
    <row r="2384" spans="13:13" x14ac:dyDescent="0.25">
      <c r="M2384" s="1"/>
    </row>
    <row r="2385" spans="13:13" x14ac:dyDescent="0.25">
      <c r="M2385" s="1"/>
    </row>
    <row r="2386" spans="13:13" x14ac:dyDescent="0.25">
      <c r="M2386" s="1"/>
    </row>
    <row r="2387" spans="13:13" x14ac:dyDescent="0.25">
      <c r="M2387" s="1"/>
    </row>
    <row r="2388" spans="13:13" x14ac:dyDescent="0.25">
      <c r="M2388" s="1"/>
    </row>
    <row r="2389" spans="13:13" x14ac:dyDescent="0.25">
      <c r="M2389" s="1"/>
    </row>
    <row r="2390" spans="13:13" x14ac:dyDescent="0.25">
      <c r="M2390" s="1"/>
    </row>
    <row r="2391" spans="13:13" x14ac:dyDescent="0.25">
      <c r="M2391" s="1"/>
    </row>
    <row r="2392" spans="13:13" x14ac:dyDescent="0.25">
      <c r="M2392" s="1"/>
    </row>
    <row r="2393" spans="13:13" x14ac:dyDescent="0.25">
      <c r="M2393" s="1"/>
    </row>
    <row r="2394" spans="13:13" x14ac:dyDescent="0.25">
      <c r="M2394" s="1"/>
    </row>
    <row r="2395" spans="13:13" x14ac:dyDescent="0.25">
      <c r="M2395" s="1"/>
    </row>
    <row r="2396" spans="13:13" x14ac:dyDescent="0.25">
      <c r="M2396" s="1"/>
    </row>
    <row r="2397" spans="13:13" x14ac:dyDescent="0.25">
      <c r="M2397" s="1"/>
    </row>
    <row r="2398" spans="13:13" x14ac:dyDescent="0.25">
      <c r="M2398" s="1"/>
    </row>
    <row r="2399" spans="13:13" x14ac:dyDescent="0.25">
      <c r="M2399" s="1"/>
    </row>
    <row r="2400" spans="13:13" x14ac:dyDescent="0.25">
      <c r="M2400" s="1"/>
    </row>
    <row r="2401" spans="13:13" x14ac:dyDescent="0.25">
      <c r="M2401" s="1"/>
    </row>
    <row r="2402" spans="13:13" x14ac:dyDescent="0.25">
      <c r="M2402" s="1"/>
    </row>
    <row r="2403" spans="13:13" x14ac:dyDescent="0.25">
      <c r="M2403" s="1"/>
    </row>
    <row r="2404" spans="13:13" x14ac:dyDescent="0.25">
      <c r="M2404" s="1"/>
    </row>
    <row r="2405" spans="13:13" x14ac:dyDescent="0.25">
      <c r="M2405" s="1"/>
    </row>
    <row r="2406" spans="13:13" x14ac:dyDescent="0.25">
      <c r="M2406" s="1"/>
    </row>
    <row r="2407" spans="13:13" x14ac:dyDescent="0.25">
      <c r="M2407" s="1"/>
    </row>
    <row r="2408" spans="13:13" x14ac:dyDescent="0.25">
      <c r="M2408" s="1"/>
    </row>
    <row r="2409" spans="13:13" x14ac:dyDescent="0.25">
      <c r="M2409" s="1"/>
    </row>
    <row r="2410" spans="13:13" x14ac:dyDescent="0.25">
      <c r="M2410" s="1"/>
    </row>
    <row r="2411" spans="13:13" x14ac:dyDescent="0.25">
      <c r="M2411" s="1"/>
    </row>
    <row r="2412" spans="13:13" x14ac:dyDescent="0.25">
      <c r="M2412" s="1"/>
    </row>
    <row r="2413" spans="13:13" x14ac:dyDescent="0.25">
      <c r="M2413" s="1"/>
    </row>
    <row r="2414" spans="13:13" x14ac:dyDescent="0.25">
      <c r="M2414" s="1"/>
    </row>
    <row r="2415" spans="13:13" x14ac:dyDescent="0.25">
      <c r="M2415" s="1"/>
    </row>
    <row r="2416" spans="13:13" x14ac:dyDescent="0.25">
      <c r="M2416" s="1"/>
    </row>
    <row r="2417" spans="13:13" x14ac:dyDescent="0.25">
      <c r="M2417" s="1"/>
    </row>
    <row r="2418" spans="13:13" x14ac:dyDescent="0.25">
      <c r="M2418" s="1"/>
    </row>
    <row r="2419" spans="13:13" x14ac:dyDescent="0.25">
      <c r="M2419" s="1"/>
    </row>
    <row r="2420" spans="13:13" x14ac:dyDescent="0.25">
      <c r="M2420" s="1"/>
    </row>
    <row r="2421" spans="13:13" x14ac:dyDescent="0.25">
      <c r="M2421" s="1"/>
    </row>
    <row r="2422" spans="13:13" x14ac:dyDescent="0.25">
      <c r="M2422" s="1"/>
    </row>
    <row r="2423" spans="13:13" x14ac:dyDescent="0.25">
      <c r="M2423" s="1"/>
    </row>
    <row r="2424" spans="13:13" x14ac:dyDescent="0.25">
      <c r="M2424" s="1"/>
    </row>
    <row r="2425" spans="13:13" x14ac:dyDescent="0.25">
      <c r="M2425" s="1"/>
    </row>
    <row r="2426" spans="13:13" x14ac:dyDescent="0.25">
      <c r="M2426" s="1"/>
    </row>
    <row r="2427" spans="13:13" x14ac:dyDescent="0.25">
      <c r="M2427" s="1"/>
    </row>
    <row r="2428" spans="13:13" x14ac:dyDescent="0.25">
      <c r="M2428" s="1"/>
    </row>
    <row r="2429" spans="13:13" x14ac:dyDescent="0.25">
      <c r="M2429" s="1"/>
    </row>
    <row r="2430" spans="13:13" x14ac:dyDescent="0.25">
      <c r="M2430" s="1"/>
    </row>
    <row r="2431" spans="13:13" x14ac:dyDescent="0.25">
      <c r="M2431" s="1"/>
    </row>
    <row r="2432" spans="13:13" x14ac:dyDescent="0.25">
      <c r="M2432" s="1"/>
    </row>
    <row r="2433" spans="13:13" x14ac:dyDescent="0.25">
      <c r="M2433" s="1"/>
    </row>
    <row r="2434" spans="13:13" x14ac:dyDescent="0.25">
      <c r="M2434" s="1"/>
    </row>
    <row r="2435" spans="13:13" x14ac:dyDescent="0.25">
      <c r="M2435" s="1"/>
    </row>
    <row r="2436" spans="13:13" x14ac:dyDescent="0.25">
      <c r="M2436" s="1"/>
    </row>
    <row r="2437" spans="13:13" x14ac:dyDescent="0.25">
      <c r="M2437" s="1"/>
    </row>
    <row r="2438" spans="13:13" x14ac:dyDescent="0.25">
      <c r="M2438" s="1"/>
    </row>
    <row r="2439" spans="13:13" x14ac:dyDescent="0.25">
      <c r="M2439" s="1"/>
    </row>
    <row r="2440" spans="13:13" x14ac:dyDescent="0.25">
      <c r="M2440" s="1"/>
    </row>
    <row r="2441" spans="13:13" x14ac:dyDescent="0.25">
      <c r="M2441" s="1"/>
    </row>
    <row r="2442" spans="13:13" x14ac:dyDescent="0.25">
      <c r="M2442" s="1"/>
    </row>
    <row r="2443" spans="13:13" x14ac:dyDescent="0.25">
      <c r="M2443" s="1"/>
    </row>
    <row r="2444" spans="13:13" x14ac:dyDescent="0.25">
      <c r="M2444" s="1"/>
    </row>
    <row r="2445" spans="13:13" x14ac:dyDescent="0.25">
      <c r="M2445" s="1"/>
    </row>
    <row r="2446" spans="13:13" x14ac:dyDescent="0.25">
      <c r="M2446" s="1"/>
    </row>
    <row r="2447" spans="13:13" x14ac:dyDescent="0.25">
      <c r="M2447" s="1"/>
    </row>
    <row r="2448" spans="13:13" x14ac:dyDescent="0.25">
      <c r="M2448" s="1"/>
    </row>
    <row r="2449" spans="13:13" x14ac:dyDescent="0.25">
      <c r="M2449" s="1"/>
    </row>
    <row r="2450" spans="13:13" x14ac:dyDescent="0.25">
      <c r="M2450" s="1"/>
    </row>
    <row r="2451" spans="13:13" x14ac:dyDescent="0.25">
      <c r="M2451" s="1"/>
    </row>
    <row r="2452" spans="13:13" x14ac:dyDescent="0.25">
      <c r="M2452" s="1"/>
    </row>
    <row r="2453" spans="13:13" x14ac:dyDescent="0.25">
      <c r="M2453" s="1"/>
    </row>
    <row r="2454" spans="13:13" x14ac:dyDescent="0.25">
      <c r="M2454" s="1"/>
    </row>
    <row r="2455" spans="13:13" x14ac:dyDescent="0.25">
      <c r="M2455" s="1"/>
    </row>
    <row r="2456" spans="13:13" x14ac:dyDescent="0.25">
      <c r="M2456" s="1"/>
    </row>
    <row r="2457" spans="13:13" x14ac:dyDescent="0.25">
      <c r="M2457" s="1"/>
    </row>
    <row r="2458" spans="13:13" x14ac:dyDescent="0.25">
      <c r="M2458" s="1"/>
    </row>
    <row r="2459" spans="13:13" x14ac:dyDescent="0.25">
      <c r="M2459" s="1"/>
    </row>
    <row r="2460" spans="13:13" x14ac:dyDescent="0.25">
      <c r="M2460" s="1"/>
    </row>
    <row r="2461" spans="13:13" x14ac:dyDescent="0.25">
      <c r="M2461" s="1"/>
    </row>
    <row r="2462" spans="13:13" x14ac:dyDescent="0.25">
      <c r="M2462" s="1"/>
    </row>
    <row r="2463" spans="13:13" x14ac:dyDescent="0.25">
      <c r="M2463" s="1"/>
    </row>
    <row r="2464" spans="13:13" x14ac:dyDescent="0.25">
      <c r="M2464" s="1"/>
    </row>
    <row r="2465" spans="13:13" x14ac:dyDescent="0.25">
      <c r="M2465" s="1"/>
    </row>
    <row r="2466" spans="13:13" x14ac:dyDescent="0.25">
      <c r="M2466" s="1"/>
    </row>
    <row r="2467" spans="13:13" x14ac:dyDescent="0.25">
      <c r="M2467" s="1"/>
    </row>
    <row r="2468" spans="13:13" x14ac:dyDescent="0.25">
      <c r="M2468" s="1"/>
    </row>
    <row r="2469" spans="13:13" x14ac:dyDescent="0.25">
      <c r="M2469" s="1"/>
    </row>
    <row r="2470" spans="13:13" x14ac:dyDescent="0.25">
      <c r="M2470" s="1"/>
    </row>
    <row r="2471" spans="13:13" x14ac:dyDescent="0.25">
      <c r="M2471" s="1"/>
    </row>
    <row r="2472" spans="13:13" x14ac:dyDescent="0.25">
      <c r="M2472" s="1"/>
    </row>
    <row r="2473" spans="13:13" x14ac:dyDescent="0.25">
      <c r="M2473" s="1"/>
    </row>
    <row r="2474" spans="13:13" x14ac:dyDescent="0.25">
      <c r="M2474" s="1"/>
    </row>
    <row r="2475" spans="13:13" x14ac:dyDescent="0.25">
      <c r="M2475" s="1"/>
    </row>
    <row r="2476" spans="13:13" x14ac:dyDescent="0.25">
      <c r="M2476" s="1"/>
    </row>
    <row r="2477" spans="13:13" x14ac:dyDescent="0.25">
      <c r="M2477" s="1"/>
    </row>
    <row r="2478" spans="13:13" x14ac:dyDescent="0.25">
      <c r="M2478" s="1"/>
    </row>
    <row r="2479" spans="13:13" x14ac:dyDescent="0.25">
      <c r="M2479" s="1"/>
    </row>
    <row r="2480" spans="13:13" x14ac:dyDescent="0.25">
      <c r="M2480" s="1"/>
    </row>
    <row r="2481" spans="13:13" x14ac:dyDescent="0.25">
      <c r="M2481" s="1"/>
    </row>
    <row r="2482" spans="13:13" x14ac:dyDescent="0.25">
      <c r="M2482" s="1"/>
    </row>
    <row r="2483" spans="13:13" x14ac:dyDescent="0.25">
      <c r="M2483" s="1"/>
    </row>
    <row r="2484" spans="13:13" x14ac:dyDescent="0.25">
      <c r="M2484" s="1"/>
    </row>
    <row r="2485" spans="13:13" x14ac:dyDescent="0.25">
      <c r="M2485" s="1"/>
    </row>
    <row r="2486" spans="13:13" x14ac:dyDescent="0.25">
      <c r="M2486" s="1"/>
    </row>
    <row r="2487" spans="13:13" x14ac:dyDescent="0.25">
      <c r="M2487" s="1"/>
    </row>
    <row r="2488" spans="13:13" x14ac:dyDescent="0.25">
      <c r="M2488" s="1"/>
    </row>
    <row r="2489" spans="13:13" x14ac:dyDescent="0.25">
      <c r="M2489" s="1"/>
    </row>
    <row r="2490" spans="13:13" x14ac:dyDescent="0.25">
      <c r="M2490" s="1"/>
    </row>
    <row r="2491" spans="13:13" x14ac:dyDescent="0.25">
      <c r="M2491" s="1"/>
    </row>
    <row r="2492" spans="13:13" x14ac:dyDescent="0.25">
      <c r="M2492" s="1"/>
    </row>
    <row r="2493" spans="13:13" x14ac:dyDescent="0.25">
      <c r="M2493" s="1"/>
    </row>
    <row r="2494" spans="13:13" x14ac:dyDescent="0.25">
      <c r="M2494" s="1"/>
    </row>
    <row r="2495" spans="13:13" x14ac:dyDescent="0.25">
      <c r="M2495" s="1"/>
    </row>
    <row r="2496" spans="13:13" x14ac:dyDescent="0.25">
      <c r="M2496" s="1"/>
    </row>
    <row r="2497" spans="13:13" x14ac:dyDescent="0.25">
      <c r="M2497" s="1"/>
    </row>
    <row r="2498" spans="13:13" x14ac:dyDescent="0.25">
      <c r="M2498" s="1"/>
    </row>
    <row r="2499" spans="13:13" x14ac:dyDescent="0.25">
      <c r="M2499" s="1"/>
    </row>
    <row r="2500" spans="13:13" x14ac:dyDescent="0.25">
      <c r="M2500" s="1"/>
    </row>
    <row r="2501" spans="13:13" x14ac:dyDescent="0.25">
      <c r="M2501" s="1"/>
    </row>
    <row r="2502" spans="13:13" x14ac:dyDescent="0.25">
      <c r="M2502" s="1"/>
    </row>
    <row r="2503" spans="13:13" x14ac:dyDescent="0.25">
      <c r="M2503" s="1"/>
    </row>
    <row r="2504" spans="13:13" x14ac:dyDescent="0.25">
      <c r="M2504" s="1"/>
    </row>
    <row r="2505" spans="13:13" x14ac:dyDescent="0.25">
      <c r="M2505" s="1"/>
    </row>
    <row r="2506" spans="13:13" x14ac:dyDescent="0.25">
      <c r="M2506" s="1"/>
    </row>
    <row r="2507" spans="13:13" x14ac:dyDescent="0.25">
      <c r="M2507" s="1"/>
    </row>
    <row r="2508" spans="13:13" x14ac:dyDescent="0.25">
      <c r="M2508" s="1"/>
    </row>
    <row r="2509" spans="13:13" x14ac:dyDescent="0.25">
      <c r="M2509" s="1"/>
    </row>
    <row r="2510" spans="13:13" x14ac:dyDescent="0.25">
      <c r="M2510" s="1"/>
    </row>
    <row r="2511" spans="13:13" x14ac:dyDescent="0.25">
      <c r="M2511" s="1"/>
    </row>
    <row r="2512" spans="13:13" x14ac:dyDescent="0.25">
      <c r="M2512" s="1"/>
    </row>
    <row r="2513" spans="13:13" x14ac:dyDescent="0.25">
      <c r="M2513" s="1"/>
    </row>
    <row r="2514" spans="13:13" x14ac:dyDescent="0.25">
      <c r="M2514" s="1"/>
    </row>
    <row r="2515" spans="13:13" x14ac:dyDescent="0.25">
      <c r="M2515" s="1"/>
    </row>
    <row r="2516" spans="13:13" x14ac:dyDescent="0.25">
      <c r="M2516" s="1"/>
    </row>
    <row r="2517" spans="13:13" x14ac:dyDescent="0.25">
      <c r="M2517" s="1"/>
    </row>
    <row r="2518" spans="13:13" x14ac:dyDescent="0.25">
      <c r="M2518" s="1"/>
    </row>
    <row r="2519" spans="13:13" x14ac:dyDescent="0.25">
      <c r="M2519" s="1"/>
    </row>
    <row r="2520" spans="13:13" x14ac:dyDescent="0.25">
      <c r="M2520" s="1"/>
    </row>
    <row r="2521" spans="13:13" x14ac:dyDescent="0.25">
      <c r="M2521" s="1"/>
    </row>
    <row r="2522" spans="13:13" x14ac:dyDescent="0.25">
      <c r="M2522" s="1"/>
    </row>
    <row r="2523" spans="13:13" x14ac:dyDescent="0.25">
      <c r="M2523" s="1"/>
    </row>
    <row r="2524" spans="13:13" x14ac:dyDescent="0.25">
      <c r="M2524" s="1"/>
    </row>
    <row r="2525" spans="13:13" x14ac:dyDescent="0.25">
      <c r="M2525" s="1"/>
    </row>
    <row r="2526" spans="13:13" x14ac:dyDescent="0.25">
      <c r="M2526" s="1"/>
    </row>
    <row r="2527" spans="13:13" x14ac:dyDescent="0.25">
      <c r="M2527" s="1"/>
    </row>
    <row r="2528" spans="13:13" x14ac:dyDescent="0.25">
      <c r="M2528" s="1"/>
    </row>
    <row r="2529" spans="13:13" x14ac:dyDescent="0.25">
      <c r="M2529" s="1"/>
    </row>
    <row r="2530" spans="13:13" x14ac:dyDescent="0.25">
      <c r="M2530" s="1"/>
    </row>
    <row r="2531" spans="13:13" x14ac:dyDescent="0.25">
      <c r="M2531" s="1"/>
    </row>
    <row r="2532" spans="13:13" x14ac:dyDescent="0.25">
      <c r="M2532" s="1"/>
    </row>
    <row r="2533" spans="13:13" x14ac:dyDescent="0.25">
      <c r="M2533" s="1"/>
    </row>
    <row r="2534" spans="13:13" x14ac:dyDescent="0.25">
      <c r="M2534" s="1"/>
    </row>
    <row r="2535" spans="13:13" x14ac:dyDescent="0.25">
      <c r="M2535" s="1"/>
    </row>
    <row r="2536" spans="13:13" x14ac:dyDescent="0.25">
      <c r="M2536" s="1"/>
    </row>
    <row r="2537" spans="13:13" x14ac:dyDescent="0.25">
      <c r="M2537" s="1"/>
    </row>
    <row r="2538" spans="13:13" x14ac:dyDescent="0.25">
      <c r="M2538" s="1"/>
    </row>
    <row r="2539" spans="13:13" x14ac:dyDescent="0.25">
      <c r="M2539" s="1"/>
    </row>
    <row r="2540" spans="13:13" x14ac:dyDescent="0.25">
      <c r="M2540" s="1"/>
    </row>
    <row r="2541" spans="13:13" x14ac:dyDescent="0.25">
      <c r="M2541" s="1"/>
    </row>
    <row r="2542" spans="13:13" x14ac:dyDescent="0.25">
      <c r="M2542" s="1"/>
    </row>
    <row r="2543" spans="13:13" x14ac:dyDescent="0.25">
      <c r="M2543" s="1"/>
    </row>
    <row r="2544" spans="13:13" x14ac:dyDescent="0.25">
      <c r="M2544" s="1"/>
    </row>
    <row r="2545" spans="13:13" x14ac:dyDescent="0.25">
      <c r="M2545" s="1"/>
    </row>
    <row r="2546" spans="13:13" x14ac:dyDescent="0.25">
      <c r="M2546" s="1"/>
    </row>
    <row r="2547" spans="13:13" x14ac:dyDescent="0.25">
      <c r="M2547" s="1"/>
    </row>
    <row r="2548" spans="13:13" x14ac:dyDescent="0.25">
      <c r="M2548" s="1"/>
    </row>
    <row r="2549" spans="13:13" x14ac:dyDescent="0.25">
      <c r="M2549" s="1"/>
    </row>
    <row r="2550" spans="13:13" x14ac:dyDescent="0.25">
      <c r="M2550" s="1"/>
    </row>
    <row r="2551" spans="13:13" x14ac:dyDescent="0.25">
      <c r="M2551" s="1"/>
    </row>
    <row r="2552" spans="13:13" x14ac:dyDescent="0.25">
      <c r="M2552" s="1"/>
    </row>
    <row r="2553" spans="13:13" x14ac:dyDescent="0.25">
      <c r="M2553" s="1"/>
    </row>
    <row r="2554" spans="13:13" x14ac:dyDescent="0.25">
      <c r="M2554" s="1"/>
    </row>
    <row r="2555" spans="13:13" x14ac:dyDescent="0.25">
      <c r="M2555" s="1"/>
    </row>
    <row r="2556" spans="13:13" x14ac:dyDescent="0.25">
      <c r="M2556" s="1"/>
    </row>
    <row r="2557" spans="13:13" x14ac:dyDescent="0.25">
      <c r="M2557" s="1"/>
    </row>
    <row r="2558" spans="13:13" x14ac:dyDescent="0.25">
      <c r="M2558" s="1"/>
    </row>
    <row r="2559" spans="13:13" x14ac:dyDescent="0.25">
      <c r="M2559" s="1"/>
    </row>
    <row r="2560" spans="13:13" x14ac:dyDescent="0.25">
      <c r="M2560" s="1"/>
    </row>
    <row r="2561" spans="13:13" x14ac:dyDescent="0.25">
      <c r="M2561" s="1"/>
    </row>
    <row r="2562" spans="13:13" x14ac:dyDescent="0.25">
      <c r="M2562" s="1"/>
    </row>
    <row r="2563" spans="13:13" x14ac:dyDescent="0.25">
      <c r="M2563" s="1"/>
    </row>
    <row r="2564" spans="13:13" x14ac:dyDescent="0.25">
      <c r="M2564" s="1"/>
    </row>
    <row r="2565" spans="13:13" x14ac:dyDescent="0.25">
      <c r="M2565" s="1"/>
    </row>
    <row r="2566" spans="13:13" x14ac:dyDescent="0.25">
      <c r="M2566" s="1"/>
    </row>
    <row r="2567" spans="13:13" x14ac:dyDescent="0.25">
      <c r="M2567" s="1"/>
    </row>
    <row r="2568" spans="13:13" x14ac:dyDescent="0.25">
      <c r="M2568" s="1"/>
    </row>
    <row r="2569" spans="13:13" x14ac:dyDescent="0.25">
      <c r="M2569" s="1"/>
    </row>
    <row r="2570" spans="13:13" x14ac:dyDescent="0.25">
      <c r="M2570" s="1"/>
    </row>
    <row r="2571" spans="13:13" x14ac:dyDescent="0.25">
      <c r="M2571" s="1"/>
    </row>
    <row r="2572" spans="13:13" x14ac:dyDescent="0.25">
      <c r="M2572" s="1"/>
    </row>
    <row r="2573" spans="13:13" x14ac:dyDescent="0.25">
      <c r="M2573" s="1"/>
    </row>
    <row r="2574" spans="13:13" x14ac:dyDescent="0.25">
      <c r="M2574" s="1"/>
    </row>
    <row r="2575" spans="13:13" x14ac:dyDescent="0.25">
      <c r="M2575" s="1"/>
    </row>
    <row r="2576" spans="13:13" x14ac:dyDescent="0.25">
      <c r="M2576" s="1"/>
    </row>
    <row r="2577" spans="13:13" x14ac:dyDescent="0.25">
      <c r="M2577" s="1"/>
    </row>
    <row r="2578" spans="13:13" x14ac:dyDescent="0.25">
      <c r="M2578" s="1"/>
    </row>
    <row r="2579" spans="13:13" x14ac:dyDescent="0.25">
      <c r="M2579" s="1"/>
    </row>
    <row r="2580" spans="13:13" x14ac:dyDescent="0.25">
      <c r="M2580" s="1"/>
    </row>
    <row r="2581" spans="13:13" x14ac:dyDescent="0.25">
      <c r="M2581" s="1"/>
    </row>
    <row r="2582" spans="13:13" x14ac:dyDescent="0.25">
      <c r="M2582" s="1"/>
    </row>
    <row r="2583" spans="13:13" x14ac:dyDescent="0.25">
      <c r="M2583" s="1"/>
    </row>
    <row r="2584" spans="13:13" x14ac:dyDescent="0.25">
      <c r="M2584" s="1"/>
    </row>
    <row r="2585" spans="13:13" x14ac:dyDescent="0.25">
      <c r="M2585" s="1"/>
    </row>
    <row r="2586" spans="13:13" x14ac:dyDescent="0.25">
      <c r="M2586" s="1"/>
    </row>
    <row r="2587" spans="13:13" x14ac:dyDescent="0.25">
      <c r="M2587" s="1"/>
    </row>
    <row r="2588" spans="13:13" x14ac:dyDescent="0.25">
      <c r="M2588" s="1"/>
    </row>
    <row r="2589" spans="13:13" x14ac:dyDescent="0.25">
      <c r="M2589" s="1"/>
    </row>
    <row r="2590" spans="13:13" x14ac:dyDescent="0.25">
      <c r="M2590" s="1"/>
    </row>
    <row r="2591" spans="13:13" x14ac:dyDescent="0.25">
      <c r="M2591" s="1"/>
    </row>
    <row r="2592" spans="13:13" x14ac:dyDescent="0.25">
      <c r="M2592" s="1"/>
    </row>
    <row r="2593" spans="13:13" x14ac:dyDescent="0.25">
      <c r="M2593" s="1"/>
    </row>
    <row r="2594" spans="13:13" x14ac:dyDescent="0.25">
      <c r="M2594" s="1"/>
    </row>
    <row r="2595" spans="13:13" x14ac:dyDescent="0.25">
      <c r="M2595" s="1"/>
    </row>
    <row r="2596" spans="13:13" x14ac:dyDescent="0.25">
      <c r="M2596" s="1"/>
    </row>
    <row r="2597" spans="13:13" x14ac:dyDescent="0.25">
      <c r="M2597" s="1"/>
    </row>
    <row r="2598" spans="13:13" x14ac:dyDescent="0.25">
      <c r="M2598" s="1"/>
    </row>
    <row r="2599" spans="13:13" x14ac:dyDescent="0.25">
      <c r="M2599" s="1"/>
    </row>
    <row r="2600" spans="13:13" x14ac:dyDescent="0.25">
      <c r="M2600" s="1"/>
    </row>
    <row r="2601" spans="13:13" x14ac:dyDescent="0.25">
      <c r="M2601" s="1"/>
    </row>
    <row r="2602" spans="13:13" x14ac:dyDescent="0.25">
      <c r="M2602" s="1"/>
    </row>
    <row r="2603" spans="13:13" x14ac:dyDescent="0.25">
      <c r="M2603" s="1"/>
    </row>
    <row r="2604" spans="13:13" x14ac:dyDescent="0.25">
      <c r="M2604" s="1"/>
    </row>
    <row r="2605" spans="13:13" x14ac:dyDescent="0.25">
      <c r="M2605" s="1"/>
    </row>
    <row r="2606" spans="13:13" x14ac:dyDescent="0.25">
      <c r="M2606" s="1"/>
    </row>
    <row r="2607" spans="13:13" x14ac:dyDescent="0.25">
      <c r="M2607" s="1"/>
    </row>
    <row r="2608" spans="13:13" x14ac:dyDescent="0.25">
      <c r="M2608" s="1"/>
    </row>
    <row r="2609" spans="13:13" x14ac:dyDescent="0.25">
      <c r="M2609" s="1"/>
    </row>
    <row r="2610" spans="13:13" x14ac:dyDescent="0.25">
      <c r="M2610" s="1"/>
    </row>
    <row r="2611" spans="13:13" x14ac:dyDescent="0.25">
      <c r="M2611" s="1"/>
    </row>
    <row r="2612" spans="13:13" x14ac:dyDescent="0.25">
      <c r="M2612" s="1"/>
    </row>
    <row r="2613" spans="13:13" x14ac:dyDescent="0.25">
      <c r="M2613" s="1"/>
    </row>
    <row r="2614" spans="13:13" x14ac:dyDescent="0.25">
      <c r="M2614" s="1"/>
    </row>
    <row r="2615" spans="13:13" x14ac:dyDescent="0.25">
      <c r="M2615" s="1"/>
    </row>
    <row r="2616" spans="13:13" x14ac:dyDescent="0.25">
      <c r="M2616" s="1"/>
    </row>
    <row r="2617" spans="13:13" x14ac:dyDescent="0.25">
      <c r="M2617" s="1"/>
    </row>
    <row r="2618" spans="13:13" x14ac:dyDescent="0.25">
      <c r="M2618" s="1"/>
    </row>
    <row r="2619" spans="13:13" x14ac:dyDescent="0.25">
      <c r="M2619" s="1"/>
    </row>
    <row r="2620" spans="13:13" x14ac:dyDescent="0.25">
      <c r="M2620" s="1"/>
    </row>
    <row r="2621" spans="13:13" x14ac:dyDescent="0.25">
      <c r="M2621" s="1"/>
    </row>
    <row r="2622" spans="13:13" x14ac:dyDescent="0.25">
      <c r="M2622" s="1"/>
    </row>
    <row r="2623" spans="13:13" x14ac:dyDescent="0.25">
      <c r="M2623" s="1"/>
    </row>
    <row r="2624" spans="13:13" x14ac:dyDescent="0.25">
      <c r="M2624" s="1"/>
    </row>
    <row r="2625" spans="13:13" x14ac:dyDescent="0.25">
      <c r="M2625" s="1"/>
    </row>
    <row r="2626" spans="13:13" x14ac:dyDescent="0.25">
      <c r="M2626" s="1"/>
    </row>
    <row r="2627" spans="13:13" x14ac:dyDescent="0.25">
      <c r="M2627" s="1"/>
    </row>
    <row r="2628" spans="13:13" x14ac:dyDescent="0.25">
      <c r="M2628" s="1"/>
    </row>
    <row r="2629" spans="13:13" x14ac:dyDescent="0.25">
      <c r="M2629" s="1"/>
    </row>
    <row r="2630" spans="13:13" x14ac:dyDescent="0.25">
      <c r="M2630" s="1"/>
    </row>
    <row r="2631" spans="13:13" x14ac:dyDescent="0.25">
      <c r="M2631" s="1"/>
    </row>
    <row r="2632" spans="13:13" x14ac:dyDescent="0.25">
      <c r="M2632" s="1"/>
    </row>
    <row r="2633" spans="13:13" x14ac:dyDescent="0.25">
      <c r="M2633" s="1"/>
    </row>
    <row r="2634" spans="13:13" x14ac:dyDescent="0.25">
      <c r="M2634" s="1"/>
    </row>
    <row r="2635" spans="13:13" x14ac:dyDescent="0.25">
      <c r="M2635" s="1"/>
    </row>
    <row r="2636" spans="13:13" x14ac:dyDescent="0.25">
      <c r="M2636" s="1"/>
    </row>
    <row r="2637" spans="13:13" x14ac:dyDescent="0.25">
      <c r="M2637" s="1"/>
    </row>
    <row r="2638" spans="13:13" x14ac:dyDescent="0.25">
      <c r="M2638" s="1"/>
    </row>
    <row r="2639" spans="13:13" x14ac:dyDescent="0.25">
      <c r="M2639" s="1"/>
    </row>
    <row r="2640" spans="13:13" x14ac:dyDescent="0.25">
      <c r="M2640" s="1"/>
    </row>
    <row r="2641" spans="13:13" x14ac:dyDescent="0.25">
      <c r="M2641" s="1"/>
    </row>
    <row r="2642" spans="13:13" x14ac:dyDescent="0.25">
      <c r="M2642" s="1"/>
    </row>
    <row r="2643" spans="13:13" x14ac:dyDescent="0.25">
      <c r="M2643" s="1"/>
    </row>
    <row r="2644" spans="13:13" x14ac:dyDescent="0.25">
      <c r="M2644" s="1"/>
    </row>
    <row r="2645" spans="13:13" x14ac:dyDescent="0.25">
      <c r="M2645" s="1"/>
    </row>
    <row r="2646" spans="13:13" x14ac:dyDescent="0.25">
      <c r="M2646" s="1"/>
    </row>
    <row r="2647" spans="13:13" x14ac:dyDescent="0.25">
      <c r="M2647" s="1"/>
    </row>
    <row r="2648" spans="13:13" x14ac:dyDescent="0.25">
      <c r="M2648" s="1"/>
    </row>
    <row r="2649" spans="13:13" x14ac:dyDescent="0.25">
      <c r="M2649" s="1"/>
    </row>
    <row r="2650" spans="13:13" x14ac:dyDescent="0.25">
      <c r="M2650" s="1"/>
    </row>
    <row r="2651" spans="13:13" x14ac:dyDescent="0.25">
      <c r="M2651" s="1"/>
    </row>
    <row r="2652" spans="13:13" x14ac:dyDescent="0.25">
      <c r="M2652" s="1"/>
    </row>
    <row r="2653" spans="13:13" x14ac:dyDescent="0.25">
      <c r="M2653" s="1"/>
    </row>
    <row r="2654" spans="13:13" x14ac:dyDescent="0.25">
      <c r="M2654" s="1"/>
    </row>
    <row r="2655" spans="13:13" x14ac:dyDescent="0.25">
      <c r="M2655" s="1"/>
    </row>
    <row r="2656" spans="13:13" x14ac:dyDescent="0.25">
      <c r="M2656" s="1"/>
    </row>
    <row r="2657" spans="13:13" x14ac:dyDescent="0.25">
      <c r="M2657" s="1"/>
    </row>
    <row r="2658" spans="13:13" x14ac:dyDescent="0.25">
      <c r="M2658" s="1"/>
    </row>
    <row r="2659" spans="13:13" x14ac:dyDescent="0.25">
      <c r="M2659" s="1"/>
    </row>
    <row r="2660" spans="13:13" x14ac:dyDescent="0.25">
      <c r="M2660" s="1"/>
    </row>
    <row r="2661" spans="13:13" x14ac:dyDescent="0.25">
      <c r="M2661" s="1"/>
    </row>
    <row r="2662" spans="13:13" x14ac:dyDescent="0.25">
      <c r="M2662" s="1"/>
    </row>
    <row r="2663" spans="13:13" x14ac:dyDescent="0.25">
      <c r="M2663" s="1"/>
    </row>
    <row r="2664" spans="13:13" x14ac:dyDescent="0.25">
      <c r="M2664" s="1"/>
    </row>
    <row r="2665" spans="13:13" x14ac:dyDescent="0.25">
      <c r="M2665" s="1"/>
    </row>
    <row r="2666" spans="13:13" x14ac:dyDescent="0.25">
      <c r="M2666" s="1"/>
    </row>
    <row r="2667" spans="13:13" x14ac:dyDescent="0.25">
      <c r="M2667" s="1"/>
    </row>
    <row r="2668" spans="13:13" x14ac:dyDescent="0.25">
      <c r="M2668" s="1"/>
    </row>
    <row r="2669" spans="13:13" x14ac:dyDescent="0.25">
      <c r="M2669" s="1"/>
    </row>
    <row r="2670" spans="13:13" x14ac:dyDescent="0.25">
      <c r="M2670" s="1"/>
    </row>
    <row r="2671" spans="13:13" x14ac:dyDescent="0.25">
      <c r="M2671" s="1"/>
    </row>
    <row r="2672" spans="13:13" x14ac:dyDescent="0.25">
      <c r="M2672" s="1"/>
    </row>
    <row r="2673" spans="13:13" x14ac:dyDescent="0.25">
      <c r="M2673" s="1"/>
    </row>
    <row r="2674" spans="13:13" x14ac:dyDescent="0.25">
      <c r="M2674" s="1"/>
    </row>
    <row r="2675" spans="13:13" x14ac:dyDescent="0.25">
      <c r="M2675" s="1"/>
    </row>
    <row r="2676" spans="13:13" x14ac:dyDescent="0.25">
      <c r="M2676" s="1"/>
    </row>
    <row r="2677" spans="13:13" x14ac:dyDescent="0.25">
      <c r="M2677" s="1"/>
    </row>
    <row r="2678" spans="13:13" x14ac:dyDescent="0.25">
      <c r="M2678" s="1"/>
    </row>
    <row r="2679" spans="13:13" x14ac:dyDescent="0.25">
      <c r="M2679" s="1"/>
    </row>
    <row r="2680" spans="13:13" x14ac:dyDescent="0.25">
      <c r="M2680" s="1"/>
    </row>
    <row r="2681" spans="13:13" x14ac:dyDescent="0.25">
      <c r="M2681" s="1"/>
    </row>
    <row r="2682" spans="13:13" x14ac:dyDescent="0.25">
      <c r="M2682" s="1"/>
    </row>
    <row r="2683" spans="13:13" x14ac:dyDescent="0.25">
      <c r="M2683" s="1"/>
    </row>
    <row r="2684" spans="13:13" x14ac:dyDescent="0.25">
      <c r="M2684" s="1"/>
    </row>
    <row r="2685" spans="13:13" x14ac:dyDescent="0.25">
      <c r="M2685" s="1"/>
    </row>
    <row r="2686" spans="13:13" x14ac:dyDescent="0.25">
      <c r="M2686" s="1"/>
    </row>
    <row r="2687" spans="13:13" x14ac:dyDescent="0.25">
      <c r="M2687" s="1"/>
    </row>
    <row r="2688" spans="13:13" x14ac:dyDescent="0.25">
      <c r="M2688" s="1"/>
    </row>
    <row r="2689" spans="13:13" x14ac:dyDescent="0.25">
      <c r="M2689" s="1"/>
    </row>
    <row r="2690" spans="13:13" x14ac:dyDescent="0.25">
      <c r="M2690" s="1"/>
    </row>
    <row r="2691" spans="13:13" x14ac:dyDescent="0.25">
      <c r="M2691" s="1"/>
    </row>
    <row r="2692" spans="13:13" x14ac:dyDescent="0.25">
      <c r="M2692" s="1"/>
    </row>
    <row r="2693" spans="13:13" x14ac:dyDescent="0.25">
      <c r="M2693" s="1"/>
    </row>
    <row r="2694" spans="13:13" x14ac:dyDescent="0.25">
      <c r="M2694" s="1"/>
    </row>
    <row r="2695" spans="13:13" x14ac:dyDescent="0.25">
      <c r="M2695" s="1"/>
    </row>
    <row r="2696" spans="13:13" x14ac:dyDescent="0.25">
      <c r="M2696" s="1"/>
    </row>
    <row r="2697" spans="13:13" x14ac:dyDescent="0.25">
      <c r="M2697" s="1"/>
    </row>
    <row r="2698" spans="13:13" x14ac:dyDescent="0.25">
      <c r="M2698" s="1"/>
    </row>
    <row r="2699" spans="13:13" x14ac:dyDescent="0.25">
      <c r="M2699" s="1"/>
    </row>
    <row r="2700" spans="13:13" x14ac:dyDescent="0.25">
      <c r="M2700" s="1"/>
    </row>
    <row r="2701" spans="13:13" x14ac:dyDescent="0.25">
      <c r="M2701" s="1"/>
    </row>
    <row r="2702" spans="13:13" x14ac:dyDescent="0.25">
      <c r="M2702" s="1"/>
    </row>
    <row r="2703" spans="13:13" x14ac:dyDescent="0.25">
      <c r="M2703" s="1"/>
    </row>
    <row r="2704" spans="13:13" x14ac:dyDescent="0.25">
      <c r="M2704" s="1"/>
    </row>
    <row r="2705" spans="13:13" x14ac:dyDescent="0.25">
      <c r="M2705" s="1"/>
    </row>
    <row r="2706" spans="13:13" x14ac:dyDescent="0.25">
      <c r="M2706" s="1"/>
    </row>
    <row r="2707" spans="13:13" x14ac:dyDescent="0.25">
      <c r="M2707" s="1"/>
    </row>
    <row r="2708" spans="13:13" x14ac:dyDescent="0.25">
      <c r="M2708" s="1"/>
    </row>
    <row r="2709" spans="13:13" x14ac:dyDescent="0.25">
      <c r="M2709" s="1"/>
    </row>
    <row r="2710" spans="13:13" x14ac:dyDescent="0.25">
      <c r="M2710" s="1"/>
    </row>
    <row r="2711" spans="13:13" x14ac:dyDescent="0.25">
      <c r="M2711" s="1"/>
    </row>
    <row r="2712" spans="13:13" x14ac:dyDescent="0.25">
      <c r="M2712" s="1"/>
    </row>
    <row r="2713" spans="13:13" x14ac:dyDescent="0.25">
      <c r="M2713" s="1"/>
    </row>
    <row r="2714" spans="13:13" x14ac:dyDescent="0.25">
      <c r="M2714" s="1"/>
    </row>
    <row r="2715" spans="13:13" x14ac:dyDescent="0.25">
      <c r="M2715" s="1"/>
    </row>
    <row r="2716" spans="13:13" x14ac:dyDescent="0.25">
      <c r="M2716" s="1"/>
    </row>
    <row r="2717" spans="13:13" x14ac:dyDescent="0.25">
      <c r="M2717" s="1"/>
    </row>
    <row r="2718" spans="13:13" x14ac:dyDescent="0.25">
      <c r="M2718" s="1"/>
    </row>
    <row r="2719" spans="13:13" x14ac:dyDescent="0.25">
      <c r="M2719" s="1"/>
    </row>
    <row r="2720" spans="13:13" x14ac:dyDescent="0.25">
      <c r="M2720" s="1"/>
    </row>
    <row r="2721" spans="13:13" x14ac:dyDescent="0.25">
      <c r="M2721" s="1"/>
    </row>
    <row r="2722" spans="13:13" x14ac:dyDescent="0.25">
      <c r="M2722" s="1"/>
    </row>
    <row r="2723" spans="13:13" x14ac:dyDescent="0.25">
      <c r="M2723" s="1"/>
    </row>
    <row r="2724" spans="13:13" x14ac:dyDescent="0.25">
      <c r="M2724" s="1"/>
    </row>
    <row r="2725" spans="13:13" x14ac:dyDescent="0.25">
      <c r="M2725" s="1"/>
    </row>
    <row r="2726" spans="13:13" x14ac:dyDescent="0.25">
      <c r="M2726" s="1"/>
    </row>
    <row r="2727" spans="13:13" x14ac:dyDescent="0.25">
      <c r="M2727" s="1"/>
    </row>
    <row r="2728" spans="13:13" x14ac:dyDescent="0.25">
      <c r="M2728" s="1"/>
    </row>
    <row r="2729" spans="13:13" x14ac:dyDescent="0.25">
      <c r="M2729" s="1"/>
    </row>
    <row r="2730" spans="13:13" x14ac:dyDescent="0.25">
      <c r="M2730" s="1"/>
    </row>
    <row r="2731" spans="13:13" x14ac:dyDescent="0.25">
      <c r="M2731" s="1"/>
    </row>
    <row r="2732" spans="13:13" x14ac:dyDescent="0.25">
      <c r="M2732" s="1"/>
    </row>
    <row r="2733" spans="13:13" x14ac:dyDescent="0.25">
      <c r="M2733" s="1"/>
    </row>
    <row r="2734" spans="13:13" x14ac:dyDescent="0.25">
      <c r="M2734" s="1"/>
    </row>
    <row r="2735" spans="13:13" x14ac:dyDescent="0.25">
      <c r="M2735" s="1"/>
    </row>
    <row r="2736" spans="13:13" x14ac:dyDescent="0.25">
      <c r="M2736" s="1"/>
    </row>
    <row r="2737" spans="13:13" x14ac:dyDescent="0.25">
      <c r="M2737" s="1"/>
    </row>
    <row r="2738" spans="13:13" x14ac:dyDescent="0.25">
      <c r="M2738" s="1"/>
    </row>
    <row r="2739" spans="13:13" x14ac:dyDescent="0.25">
      <c r="M2739" s="1"/>
    </row>
    <row r="2740" spans="13:13" x14ac:dyDescent="0.25">
      <c r="M2740" s="1"/>
    </row>
    <row r="2741" spans="13:13" x14ac:dyDescent="0.25">
      <c r="M2741" s="1"/>
    </row>
    <row r="2742" spans="13:13" x14ac:dyDescent="0.25">
      <c r="M2742" s="1"/>
    </row>
    <row r="2743" spans="13:13" x14ac:dyDescent="0.25">
      <c r="M2743" s="1"/>
    </row>
    <row r="2744" spans="13:13" x14ac:dyDescent="0.25">
      <c r="M2744" s="1"/>
    </row>
    <row r="2745" spans="13:13" x14ac:dyDescent="0.25">
      <c r="M2745" s="1"/>
    </row>
    <row r="2746" spans="13:13" x14ac:dyDescent="0.25">
      <c r="M2746" s="1"/>
    </row>
    <row r="2747" spans="13:13" x14ac:dyDescent="0.25">
      <c r="M2747" s="1"/>
    </row>
    <row r="2748" spans="13:13" x14ac:dyDescent="0.25">
      <c r="M2748" s="1"/>
    </row>
    <row r="2749" spans="13:13" x14ac:dyDescent="0.25">
      <c r="M2749" s="1"/>
    </row>
    <row r="2750" spans="13:13" x14ac:dyDescent="0.25">
      <c r="M2750" s="1"/>
    </row>
    <row r="2751" spans="13:13" x14ac:dyDescent="0.25">
      <c r="M2751" s="1"/>
    </row>
    <row r="2752" spans="13:13" x14ac:dyDescent="0.25">
      <c r="M2752" s="1"/>
    </row>
    <row r="2753" spans="13:13" x14ac:dyDescent="0.25">
      <c r="M2753" s="1"/>
    </row>
    <row r="2754" spans="13:13" x14ac:dyDescent="0.25">
      <c r="M2754" s="1"/>
    </row>
    <row r="2755" spans="13:13" x14ac:dyDescent="0.25">
      <c r="M2755" s="1"/>
    </row>
    <row r="2756" spans="13:13" x14ac:dyDescent="0.25">
      <c r="M2756" s="1"/>
    </row>
    <row r="2757" spans="13:13" x14ac:dyDescent="0.25">
      <c r="M2757" s="1"/>
    </row>
    <row r="2758" spans="13:13" x14ac:dyDescent="0.25">
      <c r="M2758" s="1"/>
    </row>
    <row r="2759" spans="13:13" x14ac:dyDescent="0.25">
      <c r="M2759" s="1"/>
    </row>
    <row r="2760" spans="13:13" x14ac:dyDescent="0.25">
      <c r="M2760" s="1"/>
    </row>
    <row r="2761" spans="13:13" x14ac:dyDescent="0.25">
      <c r="M2761" s="1"/>
    </row>
    <row r="2762" spans="13:13" x14ac:dyDescent="0.25">
      <c r="M2762" s="1"/>
    </row>
    <row r="2763" spans="13:13" x14ac:dyDescent="0.25">
      <c r="M2763" s="1"/>
    </row>
    <row r="2764" spans="13:13" x14ac:dyDescent="0.25">
      <c r="M2764" s="1"/>
    </row>
    <row r="2765" spans="13:13" x14ac:dyDescent="0.25">
      <c r="M2765" s="1"/>
    </row>
    <row r="2766" spans="13:13" x14ac:dyDescent="0.25">
      <c r="M2766" s="1"/>
    </row>
    <row r="2767" spans="13:13" x14ac:dyDescent="0.25">
      <c r="M2767" s="1"/>
    </row>
    <row r="2768" spans="13:13" x14ac:dyDescent="0.25">
      <c r="M2768" s="1"/>
    </row>
    <row r="2769" spans="13:13" x14ac:dyDescent="0.25">
      <c r="M2769" s="1"/>
    </row>
    <row r="2770" spans="13:13" x14ac:dyDescent="0.25">
      <c r="M2770" s="1"/>
    </row>
    <row r="2771" spans="13:13" x14ac:dyDescent="0.25">
      <c r="M2771" s="1"/>
    </row>
    <row r="2772" spans="13:13" x14ac:dyDescent="0.25">
      <c r="M2772" s="1"/>
    </row>
    <row r="2773" spans="13:13" x14ac:dyDescent="0.25">
      <c r="M2773" s="1"/>
    </row>
    <row r="2774" spans="13:13" x14ac:dyDescent="0.25">
      <c r="M2774" s="1"/>
    </row>
    <row r="2775" spans="13:13" x14ac:dyDescent="0.25">
      <c r="M2775" s="1"/>
    </row>
    <row r="2776" spans="13:13" x14ac:dyDescent="0.25">
      <c r="M2776" s="1"/>
    </row>
    <row r="2777" spans="13:13" x14ac:dyDescent="0.25">
      <c r="M2777" s="1"/>
    </row>
    <row r="2778" spans="13:13" x14ac:dyDescent="0.25">
      <c r="M2778" s="1"/>
    </row>
    <row r="2779" spans="13:13" x14ac:dyDescent="0.25">
      <c r="M2779" s="1"/>
    </row>
    <row r="2780" spans="13:13" x14ac:dyDescent="0.25">
      <c r="M2780" s="1"/>
    </row>
    <row r="2781" spans="13:13" x14ac:dyDescent="0.25">
      <c r="M2781" s="1"/>
    </row>
    <row r="2782" spans="13:13" x14ac:dyDescent="0.25">
      <c r="M2782" s="1"/>
    </row>
    <row r="2783" spans="13:13" x14ac:dyDescent="0.25">
      <c r="M2783" s="1"/>
    </row>
    <row r="2784" spans="13:13" x14ac:dyDescent="0.25">
      <c r="M2784" s="1"/>
    </row>
    <row r="2785" spans="13:13" x14ac:dyDescent="0.25">
      <c r="M2785" s="1"/>
    </row>
    <row r="2786" spans="13:13" x14ac:dyDescent="0.25">
      <c r="M2786" s="1"/>
    </row>
    <row r="2787" spans="13:13" x14ac:dyDescent="0.25">
      <c r="M2787" s="1"/>
    </row>
    <row r="2788" spans="13:13" x14ac:dyDescent="0.25">
      <c r="M2788" s="1"/>
    </row>
    <row r="2789" spans="13:13" x14ac:dyDescent="0.25">
      <c r="M2789" s="1"/>
    </row>
    <row r="2790" spans="13:13" x14ac:dyDescent="0.25">
      <c r="M2790" s="1"/>
    </row>
    <row r="2791" spans="13:13" x14ac:dyDescent="0.25">
      <c r="M2791" s="1"/>
    </row>
    <row r="2792" spans="13:13" x14ac:dyDescent="0.25">
      <c r="M2792" s="1"/>
    </row>
    <row r="2793" spans="13:13" x14ac:dyDescent="0.25">
      <c r="M2793" s="1"/>
    </row>
    <row r="2794" spans="13:13" x14ac:dyDescent="0.25">
      <c r="M2794" s="1"/>
    </row>
    <row r="2795" spans="13:13" x14ac:dyDescent="0.25">
      <c r="M2795" s="1"/>
    </row>
    <row r="2796" spans="13:13" x14ac:dyDescent="0.25">
      <c r="M2796" s="1"/>
    </row>
    <row r="2797" spans="13:13" x14ac:dyDescent="0.25">
      <c r="M2797" s="1"/>
    </row>
    <row r="2798" spans="13:13" x14ac:dyDescent="0.25">
      <c r="M2798" s="1"/>
    </row>
    <row r="2799" spans="13:13" x14ac:dyDescent="0.25">
      <c r="M2799" s="1"/>
    </row>
    <row r="2800" spans="13:13" x14ac:dyDescent="0.25">
      <c r="M2800" s="1"/>
    </row>
    <row r="2801" spans="13:13" x14ac:dyDescent="0.25">
      <c r="M2801" s="1"/>
    </row>
    <row r="2802" spans="13:13" x14ac:dyDescent="0.25">
      <c r="M2802" s="1"/>
    </row>
    <row r="2803" spans="13:13" x14ac:dyDescent="0.25">
      <c r="M2803" s="1"/>
    </row>
    <row r="2804" spans="13:13" x14ac:dyDescent="0.25">
      <c r="M2804" s="1"/>
    </row>
    <row r="2805" spans="13:13" x14ac:dyDescent="0.25">
      <c r="M2805" s="1"/>
    </row>
    <row r="2806" spans="13:13" x14ac:dyDescent="0.25">
      <c r="M2806" s="1"/>
    </row>
    <row r="2807" spans="13:13" x14ac:dyDescent="0.25">
      <c r="M2807" s="1"/>
    </row>
    <row r="2808" spans="13:13" x14ac:dyDescent="0.25">
      <c r="M2808" s="1"/>
    </row>
    <row r="2809" spans="13:13" x14ac:dyDescent="0.25">
      <c r="M2809" s="1"/>
    </row>
    <row r="2810" spans="13:13" x14ac:dyDescent="0.25">
      <c r="M2810" s="1"/>
    </row>
    <row r="2811" spans="13:13" x14ac:dyDescent="0.25">
      <c r="M2811" s="1"/>
    </row>
    <row r="2812" spans="13:13" x14ac:dyDescent="0.25">
      <c r="M2812" s="1"/>
    </row>
    <row r="2813" spans="13:13" x14ac:dyDescent="0.25">
      <c r="M2813" s="1"/>
    </row>
    <row r="2814" spans="13:13" x14ac:dyDescent="0.25">
      <c r="M2814" s="1"/>
    </row>
    <row r="2815" spans="13:13" x14ac:dyDescent="0.25">
      <c r="M2815" s="1"/>
    </row>
    <row r="2816" spans="13:13" x14ac:dyDescent="0.25">
      <c r="M2816" s="1"/>
    </row>
    <row r="2817" spans="13:13" x14ac:dyDescent="0.25">
      <c r="M2817" s="1"/>
    </row>
    <row r="2818" spans="13:13" x14ac:dyDescent="0.25">
      <c r="M2818" s="1"/>
    </row>
    <row r="2819" spans="13:13" x14ac:dyDescent="0.25">
      <c r="M2819" s="1"/>
    </row>
    <row r="2820" spans="13:13" x14ac:dyDescent="0.25">
      <c r="M2820" s="1"/>
    </row>
    <row r="2821" spans="13:13" x14ac:dyDescent="0.25">
      <c r="M2821" s="1"/>
    </row>
    <row r="2822" spans="13:13" x14ac:dyDescent="0.25">
      <c r="M2822" s="1"/>
    </row>
    <row r="2823" spans="13:13" x14ac:dyDescent="0.25">
      <c r="M2823" s="1"/>
    </row>
    <row r="2824" spans="13:13" x14ac:dyDescent="0.25">
      <c r="M2824" s="1"/>
    </row>
    <row r="2825" spans="13:13" x14ac:dyDescent="0.25">
      <c r="M2825" s="1"/>
    </row>
    <row r="2826" spans="13:13" x14ac:dyDescent="0.25">
      <c r="M2826" s="1"/>
    </row>
    <row r="2827" spans="13:13" x14ac:dyDescent="0.25">
      <c r="M2827" s="1"/>
    </row>
    <row r="2828" spans="13:13" x14ac:dyDescent="0.25">
      <c r="M2828" s="1"/>
    </row>
    <row r="2829" spans="13:13" x14ac:dyDescent="0.25">
      <c r="M2829" s="1"/>
    </row>
    <row r="2830" spans="13:13" x14ac:dyDescent="0.25">
      <c r="M2830" s="1"/>
    </row>
    <row r="2831" spans="13:13" x14ac:dyDescent="0.25">
      <c r="M2831" s="1"/>
    </row>
    <row r="2832" spans="13:13" x14ac:dyDescent="0.25">
      <c r="M2832" s="1"/>
    </row>
    <row r="2833" spans="13:13" x14ac:dyDescent="0.25">
      <c r="M2833" s="1"/>
    </row>
    <row r="2834" spans="13:13" x14ac:dyDescent="0.25">
      <c r="M2834" s="1"/>
    </row>
    <row r="2835" spans="13:13" x14ac:dyDescent="0.25">
      <c r="M2835" s="1"/>
    </row>
    <row r="2836" spans="13:13" x14ac:dyDescent="0.25">
      <c r="M2836" s="1"/>
    </row>
    <row r="2837" spans="13:13" x14ac:dyDescent="0.25">
      <c r="M2837" s="1"/>
    </row>
    <row r="2838" spans="13:13" x14ac:dyDescent="0.25">
      <c r="M2838" s="1"/>
    </row>
    <row r="2839" spans="13:13" x14ac:dyDescent="0.25">
      <c r="M2839" s="1"/>
    </row>
    <row r="2840" spans="13:13" x14ac:dyDescent="0.25">
      <c r="M2840" s="1"/>
    </row>
    <row r="2841" spans="13:13" x14ac:dyDescent="0.25">
      <c r="M2841" s="1"/>
    </row>
    <row r="2842" spans="13:13" x14ac:dyDescent="0.25">
      <c r="M2842" s="1"/>
    </row>
    <row r="2843" spans="13:13" x14ac:dyDescent="0.25">
      <c r="M2843" s="1"/>
    </row>
    <row r="2844" spans="13:13" x14ac:dyDescent="0.25">
      <c r="M2844" s="1"/>
    </row>
    <row r="2845" spans="13:13" x14ac:dyDescent="0.25">
      <c r="M2845" s="1"/>
    </row>
    <row r="2846" spans="13:13" x14ac:dyDescent="0.25">
      <c r="M2846" s="1"/>
    </row>
    <row r="2847" spans="13:13" x14ac:dyDescent="0.25">
      <c r="M2847" s="1"/>
    </row>
    <row r="2848" spans="13:13" x14ac:dyDescent="0.25">
      <c r="M2848" s="1"/>
    </row>
    <row r="2849" spans="13:13" x14ac:dyDescent="0.25">
      <c r="M2849" s="1"/>
    </row>
    <row r="2850" spans="13:13" x14ac:dyDescent="0.25">
      <c r="M2850" s="1"/>
    </row>
    <row r="2851" spans="13:13" x14ac:dyDescent="0.25">
      <c r="M2851" s="1"/>
    </row>
    <row r="2852" spans="13:13" x14ac:dyDescent="0.25">
      <c r="M2852" s="1"/>
    </row>
    <row r="2853" spans="13:13" x14ac:dyDescent="0.25">
      <c r="M2853" s="1"/>
    </row>
    <row r="2854" spans="13:13" x14ac:dyDescent="0.25">
      <c r="M2854" s="1"/>
    </row>
    <row r="2855" spans="13:13" x14ac:dyDescent="0.25">
      <c r="M2855" s="1"/>
    </row>
    <row r="2856" spans="13:13" x14ac:dyDescent="0.25">
      <c r="M2856" s="1"/>
    </row>
    <row r="2857" spans="13:13" x14ac:dyDescent="0.25">
      <c r="M2857" s="1"/>
    </row>
    <row r="2858" spans="13:13" x14ac:dyDescent="0.25">
      <c r="M2858" s="1"/>
    </row>
    <row r="2859" spans="13:13" x14ac:dyDescent="0.25">
      <c r="M2859" s="1"/>
    </row>
    <row r="2860" spans="13:13" x14ac:dyDescent="0.25">
      <c r="M2860" s="1"/>
    </row>
    <row r="2861" spans="13:13" x14ac:dyDescent="0.25">
      <c r="M2861" s="1"/>
    </row>
    <row r="2862" spans="13:13" x14ac:dyDescent="0.25">
      <c r="M2862" s="1"/>
    </row>
    <row r="2863" spans="13:13" x14ac:dyDescent="0.25">
      <c r="M2863" s="1"/>
    </row>
    <row r="2864" spans="13:13" x14ac:dyDescent="0.25">
      <c r="M2864" s="1"/>
    </row>
    <row r="2865" spans="13:13" x14ac:dyDescent="0.25">
      <c r="M2865" s="1"/>
    </row>
    <row r="2866" spans="13:13" x14ac:dyDescent="0.25">
      <c r="M2866" s="1"/>
    </row>
    <row r="2867" spans="13:13" x14ac:dyDescent="0.25">
      <c r="M2867" s="1"/>
    </row>
    <row r="2868" spans="13:13" x14ac:dyDescent="0.25">
      <c r="M2868" s="1"/>
    </row>
    <row r="2869" spans="13:13" x14ac:dyDescent="0.25">
      <c r="M2869" s="1"/>
    </row>
    <row r="2870" spans="13:13" x14ac:dyDescent="0.25">
      <c r="M2870" s="1"/>
    </row>
    <row r="2871" spans="13:13" x14ac:dyDescent="0.25">
      <c r="M2871" s="1"/>
    </row>
    <row r="2872" spans="13:13" x14ac:dyDescent="0.25">
      <c r="M2872" s="1"/>
    </row>
    <row r="2873" spans="13:13" x14ac:dyDescent="0.25">
      <c r="M2873" s="1"/>
    </row>
    <row r="2874" spans="13:13" x14ac:dyDescent="0.25">
      <c r="M2874" s="1"/>
    </row>
    <row r="2875" spans="13:13" x14ac:dyDescent="0.25">
      <c r="M2875" s="1"/>
    </row>
    <row r="2876" spans="13:13" x14ac:dyDescent="0.25">
      <c r="M2876" s="1"/>
    </row>
    <row r="2877" spans="13:13" x14ac:dyDescent="0.25">
      <c r="M2877" s="1"/>
    </row>
    <row r="2878" spans="13:13" x14ac:dyDescent="0.25">
      <c r="M2878" s="1"/>
    </row>
    <row r="2879" spans="13:13" x14ac:dyDescent="0.25">
      <c r="M2879" s="1"/>
    </row>
    <row r="2880" spans="13:13" x14ac:dyDescent="0.25">
      <c r="M2880" s="1"/>
    </row>
    <row r="2881" spans="13:13" x14ac:dyDescent="0.25">
      <c r="M2881" s="1"/>
    </row>
    <row r="2882" spans="13:13" x14ac:dyDescent="0.25">
      <c r="M2882" s="1"/>
    </row>
    <row r="2883" spans="13:13" x14ac:dyDescent="0.25">
      <c r="M2883" s="1"/>
    </row>
    <row r="2884" spans="13:13" x14ac:dyDescent="0.25">
      <c r="M2884" s="1"/>
    </row>
    <row r="2885" spans="13:13" x14ac:dyDescent="0.25">
      <c r="M2885" s="1"/>
    </row>
    <row r="2886" spans="13:13" x14ac:dyDescent="0.25">
      <c r="M2886" s="1"/>
    </row>
    <row r="2887" spans="13:13" x14ac:dyDescent="0.25">
      <c r="M2887" s="1"/>
    </row>
    <row r="2888" spans="13:13" x14ac:dyDescent="0.25">
      <c r="M2888" s="1"/>
    </row>
    <row r="2889" spans="13:13" x14ac:dyDescent="0.25">
      <c r="M2889" s="1"/>
    </row>
    <row r="2890" spans="13:13" x14ac:dyDescent="0.25">
      <c r="M2890" s="1"/>
    </row>
    <row r="2891" spans="13:13" x14ac:dyDescent="0.25">
      <c r="M2891" s="1"/>
    </row>
    <row r="2892" spans="13:13" x14ac:dyDescent="0.25">
      <c r="M2892" s="1"/>
    </row>
    <row r="2893" spans="13:13" x14ac:dyDescent="0.25">
      <c r="M2893" s="1"/>
    </row>
    <row r="2894" spans="13:13" x14ac:dyDescent="0.25">
      <c r="M2894" s="1"/>
    </row>
    <row r="2895" spans="13:13" x14ac:dyDescent="0.25">
      <c r="M2895" s="1"/>
    </row>
    <row r="2896" spans="13:13" x14ac:dyDescent="0.25">
      <c r="M2896" s="1"/>
    </row>
    <row r="2897" spans="13:13" x14ac:dyDescent="0.25">
      <c r="M2897" s="1"/>
    </row>
    <row r="2898" spans="13:13" x14ac:dyDescent="0.25">
      <c r="M2898" s="1"/>
    </row>
    <row r="2899" spans="13:13" x14ac:dyDescent="0.25">
      <c r="M2899" s="1"/>
    </row>
    <row r="2900" spans="13:13" x14ac:dyDescent="0.25">
      <c r="M2900" s="1"/>
    </row>
    <row r="2901" spans="13:13" x14ac:dyDescent="0.25">
      <c r="M2901" s="1"/>
    </row>
    <row r="2902" spans="13:13" x14ac:dyDescent="0.25">
      <c r="M2902" s="1"/>
    </row>
    <row r="2903" spans="13:13" x14ac:dyDescent="0.25">
      <c r="M2903" s="1"/>
    </row>
    <row r="2904" spans="13:13" x14ac:dyDescent="0.25">
      <c r="M2904" s="1"/>
    </row>
    <row r="2905" spans="13:13" x14ac:dyDescent="0.25">
      <c r="M2905" s="1"/>
    </row>
    <row r="2906" spans="13:13" x14ac:dyDescent="0.25">
      <c r="M2906" s="1"/>
    </row>
    <row r="2907" spans="13:13" x14ac:dyDescent="0.25">
      <c r="M2907" s="1"/>
    </row>
    <row r="2908" spans="13:13" x14ac:dyDescent="0.25">
      <c r="M2908" s="1"/>
    </row>
    <row r="2909" spans="13:13" x14ac:dyDescent="0.25">
      <c r="M2909" s="1"/>
    </row>
    <row r="2910" spans="13:13" x14ac:dyDescent="0.25">
      <c r="M2910" s="1"/>
    </row>
    <row r="2911" spans="13:13" x14ac:dyDescent="0.25">
      <c r="M2911" s="1"/>
    </row>
    <row r="2912" spans="13:13" x14ac:dyDescent="0.25">
      <c r="M2912" s="1"/>
    </row>
    <row r="2913" spans="13:13" x14ac:dyDescent="0.25">
      <c r="M2913" s="1"/>
    </row>
    <row r="2914" spans="13:13" x14ac:dyDescent="0.25">
      <c r="M2914" s="1"/>
    </row>
    <row r="2915" spans="13:13" x14ac:dyDescent="0.25">
      <c r="M2915" s="1"/>
    </row>
    <row r="2916" spans="13:13" x14ac:dyDescent="0.25">
      <c r="M2916" s="1"/>
    </row>
    <row r="2917" spans="13:13" x14ac:dyDescent="0.25">
      <c r="M2917" s="1"/>
    </row>
    <row r="2918" spans="13:13" x14ac:dyDescent="0.25">
      <c r="M2918" s="1"/>
    </row>
    <row r="2919" spans="13:13" x14ac:dyDescent="0.25">
      <c r="M2919" s="1"/>
    </row>
    <row r="2920" spans="13:13" x14ac:dyDescent="0.25">
      <c r="M2920" s="1"/>
    </row>
    <row r="2921" spans="13:13" x14ac:dyDescent="0.25">
      <c r="M2921" s="1"/>
    </row>
    <row r="2922" spans="13:13" x14ac:dyDescent="0.25">
      <c r="M2922" s="1"/>
    </row>
    <row r="2923" spans="13:13" x14ac:dyDescent="0.25">
      <c r="M2923" s="1"/>
    </row>
    <row r="2924" spans="13:13" x14ac:dyDescent="0.25">
      <c r="M2924" s="1"/>
    </row>
    <row r="2925" spans="13:13" x14ac:dyDescent="0.25">
      <c r="M2925" s="1"/>
    </row>
    <row r="2926" spans="13:13" x14ac:dyDescent="0.25">
      <c r="M2926" s="1"/>
    </row>
    <row r="2927" spans="13:13" x14ac:dyDescent="0.25">
      <c r="M2927" s="1"/>
    </row>
    <row r="2928" spans="13:13" x14ac:dyDescent="0.25">
      <c r="M2928" s="1"/>
    </row>
    <row r="2929" spans="13:13" x14ac:dyDescent="0.25">
      <c r="M2929" s="1"/>
    </row>
    <row r="2930" spans="13:13" x14ac:dyDescent="0.25">
      <c r="M2930" s="1"/>
    </row>
    <row r="2931" spans="13:13" x14ac:dyDescent="0.25">
      <c r="M2931" s="1"/>
    </row>
    <row r="2932" spans="13:13" x14ac:dyDescent="0.25">
      <c r="M2932" s="1"/>
    </row>
    <row r="2933" spans="13:13" x14ac:dyDescent="0.25">
      <c r="M2933" s="1"/>
    </row>
    <row r="2934" spans="13:13" x14ac:dyDescent="0.25">
      <c r="M2934" s="1"/>
    </row>
    <row r="2935" spans="13:13" x14ac:dyDescent="0.25">
      <c r="M2935" s="1"/>
    </row>
    <row r="2936" spans="13:13" x14ac:dyDescent="0.25">
      <c r="M2936" s="1"/>
    </row>
    <row r="2937" spans="13:13" x14ac:dyDescent="0.25">
      <c r="M2937" s="1"/>
    </row>
    <row r="2938" spans="13:13" x14ac:dyDescent="0.25">
      <c r="M2938" s="1"/>
    </row>
    <row r="2939" spans="13:13" x14ac:dyDescent="0.25">
      <c r="M2939" s="1"/>
    </row>
    <row r="2940" spans="13:13" x14ac:dyDescent="0.25">
      <c r="M2940" s="1"/>
    </row>
    <row r="2941" spans="13:13" x14ac:dyDescent="0.25">
      <c r="M2941" s="1"/>
    </row>
    <row r="2942" spans="13:13" x14ac:dyDescent="0.25">
      <c r="M2942" s="1"/>
    </row>
    <row r="2943" spans="13:13" x14ac:dyDescent="0.25">
      <c r="M2943" s="1"/>
    </row>
    <row r="2944" spans="13:13" x14ac:dyDescent="0.25">
      <c r="M2944" s="1"/>
    </row>
    <row r="2945" spans="13:13" x14ac:dyDescent="0.25">
      <c r="M2945" s="1"/>
    </row>
    <row r="2946" spans="13:13" x14ac:dyDescent="0.25">
      <c r="M2946" s="1"/>
    </row>
    <row r="2947" spans="13:13" x14ac:dyDescent="0.25">
      <c r="M2947" s="1"/>
    </row>
    <row r="2948" spans="13:13" x14ac:dyDescent="0.25">
      <c r="M2948" s="1"/>
    </row>
    <row r="2949" spans="13:13" x14ac:dyDescent="0.25">
      <c r="M2949" s="1"/>
    </row>
    <row r="2950" spans="13:13" x14ac:dyDescent="0.25">
      <c r="M2950" s="1"/>
    </row>
    <row r="2951" spans="13:13" x14ac:dyDescent="0.25">
      <c r="M2951" s="1"/>
    </row>
    <row r="2952" spans="13:13" x14ac:dyDescent="0.25">
      <c r="M2952" s="1"/>
    </row>
    <row r="2953" spans="13:13" x14ac:dyDescent="0.25">
      <c r="M2953" s="1"/>
    </row>
    <row r="2954" spans="13:13" x14ac:dyDescent="0.25">
      <c r="M2954" s="1"/>
    </row>
    <row r="2955" spans="13:13" x14ac:dyDescent="0.25">
      <c r="M2955" s="1"/>
    </row>
    <row r="2956" spans="13:13" x14ac:dyDescent="0.25">
      <c r="M2956" s="1"/>
    </row>
    <row r="2957" spans="13:13" x14ac:dyDescent="0.25">
      <c r="M2957" s="1"/>
    </row>
    <row r="2958" spans="13:13" x14ac:dyDescent="0.25">
      <c r="M2958" s="1"/>
    </row>
    <row r="2959" spans="13:13" x14ac:dyDescent="0.25">
      <c r="M2959" s="1"/>
    </row>
    <row r="2960" spans="13:13" x14ac:dyDescent="0.25">
      <c r="M2960" s="1"/>
    </row>
    <row r="2961" spans="13:13" x14ac:dyDescent="0.25">
      <c r="M2961" s="1"/>
    </row>
    <row r="2962" spans="13:13" x14ac:dyDescent="0.25">
      <c r="M2962" s="1"/>
    </row>
    <row r="2963" spans="13:13" x14ac:dyDescent="0.25">
      <c r="M2963" s="1"/>
    </row>
    <row r="2964" spans="13:13" x14ac:dyDescent="0.25">
      <c r="M2964" s="1"/>
    </row>
    <row r="2965" spans="13:13" x14ac:dyDescent="0.25">
      <c r="M2965" s="1"/>
    </row>
    <row r="2966" spans="13:13" x14ac:dyDescent="0.25">
      <c r="M2966" s="1"/>
    </row>
    <row r="2967" spans="13:13" x14ac:dyDescent="0.25">
      <c r="M2967" s="1"/>
    </row>
    <row r="2968" spans="13:13" x14ac:dyDescent="0.25">
      <c r="M2968" s="1"/>
    </row>
    <row r="2969" spans="13:13" x14ac:dyDescent="0.25">
      <c r="M2969" s="1"/>
    </row>
    <row r="2970" spans="13:13" x14ac:dyDescent="0.25">
      <c r="M2970" s="1"/>
    </row>
    <row r="2971" spans="13:13" x14ac:dyDescent="0.25">
      <c r="M2971" s="1"/>
    </row>
    <row r="2972" spans="13:13" x14ac:dyDescent="0.25">
      <c r="M2972" s="1"/>
    </row>
    <row r="2973" spans="13:13" x14ac:dyDescent="0.25">
      <c r="M2973" s="1"/>
    </row>
    <row r="2974" spans="13:13" x14ac:dyDescent="0.25">
      <c r="M2974" s="1"/>
    </row>
    <row r="2975" spans="13:13" x14ac:dyDescent="0.25">
      <c r="M2975" s="1"/>
    </row>
    <row r="2976" spans="13:13" x14ac:dyDescent="0.25">
      <c r="M2976" s="1"/>
    </row>
    <row r="2977" spans="13:13" x14ac:dyDescent="0.25">
      <c r="M2977" s="1"/>
    </row>
    <row r="2978" spans="13:13" x14ac:dyDescent="0.25">
      <c r="M2978" s="1"/>
    </row>
    <row r="2979" spans="13:13" x14ac:dyDescent="0.25">
      <c r="M2979" s="1"/>
    </row>
    <row r="2980" spans="13:13" x14ac:dyDescent="0.25">
      <c r="M2980" s="1"/>
    </row>
    <row r="2981" spans="13:13" x14ac:dyDescent="0.25">
      <c r="M2981" s="1"/>
    </row>
    <row r="2982" spans="13:13" x14ac:dyDescent="0.25">
      <c r="M2982" s="1"/>
    </row>
    <row r="2983" spans="13:13" x14ac:dyDescent="0.25">
      <c r="M2983" s="1"/>
    </row>
    <row r="2984" spans="13:13" x14ac:dyDescent="0.25">
      <c r="M2984" s="1"/>
    </row>
    <row r="2985" spans="13:13" x14ac:dyDescent="0.25">
      <c r="M2985" s="1"/>
    </row>
    <row r="2986" spans="13:13" x14ac:dyDescent="0.25">
      <c r="M2986" s="1"/>
    </row>
    <row r="2987" spans="13:13" x14ac:dyDescent="0.25">
      <c r="M2987" s="1"/>
    </row>
    <row r="2988" spans="13:13" x14ac:dyDescent="0.25">
      <c r="M2988" s="1"/>
    </row>
    <row r="2989" spans="13:13" x14ac:dyDescent="0.25">
      <c r="M2989" s="1"/>
    </row>
    <row r="2990" spans="13:13" x14ac:dyDescent="0.25">
      <c r="M2990" s="1"/>
    </row>
    <row r="2991" spans="13:13" x14ac:dyDescent="0.25">
      <c r="M2991" s="1"/>
    </row>
    <row r="2992" spans="13:13" x14ac:dyDescent="0.25">
      <c r="M2992" s="1"/>
    </row>
    <row r="2993" spans="13:13" x14ac:dyDescent="0.25">
      <c r="M2993" s="1"/>
    </row>
    <row r="2994" spans="13:13" x14ac:dyDescent="0.25">
      <c r="M2994" s="1"/>
    </row>
    <row r="2995" spans="13:13" x14ac:dyDescent="0.25">
      <c r="M2995" s="1"/>
    </row>
    <row r="2996" spans="13:13" x14ac:dyDescent="0.25">
      <c r="M2996" s="1"/>
    </row>
    <row r="2997" spans="13:13" x14ac:dyDescent="0.25">
      <c r="M2997" s="1"/>
    </row>
    <row r="2998" spans="13:13" x14ac:dyDescent="0.25">
      <c r="M2998" s="1"/>
    </row>
    <row r="2999" spans="13:13" x14ac:dyDescent="0.25">
      <c r="M2999" s="1"/>
    </row>
    <row r="3000" spans="13:13" x14ac:dyDescent="0.25">
      <c r="M3000" s="1"/>
    </row>
    <row r="3001" spans="13:13" x14ac:dyDescent="0.25">
      <c r="M3001" s="1"/>
    </row>
    <row r="3002" spans="13:13" x14ac:dyDescent="0.25">
      <c r="M3002" s="1"/>
    </row>
    <row r="3003" spans="13:13" x14ac:dyDescent="0.25">
      <c r="M3003" s="1"/>
    </row>
    <row r="3004" spans="13:13" x14ac:dyDescent="0.25">
      <c r="M3004" s="1"/>
    </row>
    <row r="3005" spans="13:13" x14ac:dyDescent="0.25">
      <c r="M3005" s="1"/>
    </row>
    <row r="3006" spans="13:13" x14ac:dyDescent="0.25">
      <c r="M3006" s="1"/>
    </row>
    <row r="3007" spans="13:13" x14ac:dyDescent="0.25">
      <c r="M3007" s="1"/>
    </row>
    <row r="3008" spans="13:13" x14ac:dyDescent="0.25">
      <c r="M3008" s="1"/>
    </row>
    <row r="3009" spans="1:13" x14ac:dyDescent="0.25">
      <c r="M3009" s="1"/>
    </row>
    <row r="3010" spans="1:13" x14ac:dyDescent="0.25">
      <c r="M3010" s="1"/>
    </row>
    <row r="3011" spans="1:13" x14ac:dyDescent="0.25">
      <c r="M3011" s="1"/>
    </row>
    <row r="3012" spans="1:13" x14ac:dyDescent="0.25">
      <c r="M3012" s="1"/>
    </row>
    <row r="3013" spans="1:13" x14ac:dyDescent="0.25">
      <c r="M3013" s="1"/>
    </row>
    <row r="3014" spans="1:13" x14ac:dyDescent="0.25">
      <c r="A3014" s="1"/>
      <c r="B3014" s="1"/>
      <c r="M3014" s="1"/>
    </row>
    <row r="3015" spans="1:13" x14ac:dyDescent="0.25">
      <c r="A3015" s="1"/>
      <c r="B3015" s="1"/>
      <c r="M3015" s="1"/>
    </row>
    <row r="3016" spans="1:13" x14ac:dyDescent="0.25">
      <c r="A3016" s="1"/>
      <c r="B3016" s="1"/>
      <c r="M3016" s="1"/>
    </row>
    <row r="3017" spans="1:13" x14ac:dyDescent="0.25">
      <c r="A3017" s="1"/>
      <c r="B3017" s="1"/>
      <c r="M3017" s="1"/>
    </row>
    <row r="3018" spans="1:13" x14ac:dyDescent="0.25">
      <c r="A3018" s="1"/>
      <c r="B3018" s="1"/>
      <c r="M3018" s="1"/>
    </row>
    <row r="3019" spans="1:13" x14ac:dyDescent="0.25">
      <c r="A3019" s="1"/>
      <c r="B3019" s="1"/>
      <c r="M3019" s="1"/>
    </row>
    <row r="3020" spans="1:13" x14ac:dyDescent="0.25">
      <c r="A3020" s="1"/>
      <c r="B3020" s="1"/>
      <c r="M3020" s="1"/>
    </row>
    <row r="3021" spans="1:13" x14ac:dyDescent="0.25">
      <c r="A3021" s="1"/>
      <c r="B3021" s="1"/>
      <c r="M3021" s="1"/>
    </row>
    <row r="3022" spans="1:13" x14ac:dyDescent="0.25">
      <c r="A3022" s="1"/>
      <c r="B3022" s="1"/>
      <c r="M3022" s="1"/>
    </row>
    <row r="3023" spans="1:13" x14ac:dyDescent="0.25">
      <c r="A3023" s="1"/>
      <c r="B3023" s="1"/>
      <c r="M3023" s="1"/>
    </row>
    <row r="3024" spans="1:13" x14ac:dyDescent="0.25">
      <c r="A3024" s="1"/>
      <c r="B3024" s="1"/>
      <c r="M3024" s="1"/>
    </row>
    <row r="3025" spans="1:13" x14ac:dyDescent="0.25">
      <c r="A3025" s="1"/>
      <c r="B3025" s="1"/>
      <c r="M3025" s="1"/>
    </row>
    <row r="3026" spans="1:13" x14ac:dyDescent="0.25">
      <c r="A3026" s="1"/>
      <c r="B3026" s="1"/>
      <c r="M3026" s="1"/>
    </row>
    <row r="3027" spans="1:13" x14ac:dyDescent="0.25">
      <c r="A3027" s="1"/>
      <c r="B3027" s="1"/>
      <c r="M3027" s="1"/>
    </row>
    <row r="3028" spans="1:13" x14ac:dyDescent="0.25">
      <c r="A3028" s="1"/>
      <c r="B3028" s="1"/>
      <c r="M3028" s="1"/>
    </row>
    <row r="3029" spans="1:13" x14ac:dyDescent="0.25">
      <c r="A3029" s="1"/>
      <c r="B3029" s="1"/>
      <c r="M3029" s="1"/>
    </row>
    <row r="3030" spans="1:13" x14ac:dyDescent="0.25">
      <c r="A3030" s="1"/>
      <c r="B3030" s="1"/>
      <c r="M3030" s="1"/>
    </row>
    <row r="3031" spans="1:13" x14ac:dyDescent="0.25">
      <c r="A3031" s="1"/>
      <c r="B3031" s="1"/>
      <c r="M3031" s="1"/>
    </row>
    <row r="3032" spans="1:13" x14ac:dyDescent="0.25">
      <c r="A3032" s="1"/>
      <c r="B3032" s="1"/>
      <c r="M3032" s="1"/>
    </row>
    <row r="3033" spans="1:13" x14ac:dyDescent="0.25">
      <c r="A3033" s="1"/>
      <c r="B3033" s="1"/>
      <c r="M3033" s="1"/>
    </row>
    <row r="3034" spans="1:13" x14ac:dyDescent="0.25">
      <c r="A3034" s="1"/>
      <c r="B3034" s="1"/>
      <c r="M3034" s="1"/>
    </row>
    <row r="3035" spans="1:13" x14ac:dyDescent="0.25">
      <c r="A3035" s="1"/>
      <c r="B3035" s="1"/>
      <c r="M3035" s="1"/>
    </row>
    <row r="3036" spans="1:13" x14ac:dyDescent="0.25">
      <c r="A3036" s="1"/>
      <c r="B3036" s="1"/>
      <c r="M3036" s="1"/>
    </row>
    <row r="3037" spans="1:13" x14ac:dyDescent="0.25">
      <c r="A3037" s="1"/>
      <c r="B3037" s="1"/>
      <c r="M3037" s="1"/>
    </row>
    <row r="3038" spans="1:13" x14ac:dyDescent="0.25">
      <c r="A3038" s="1"/>
      <c r="B3038" s="1"/>
      <c r="M3038" s="1"/>
    </row>
    <row r="3039" spans="1:13" x14ac:dyDescent="0.25">
      <c r="A3039" s="1"/>
      <c r="B3039" s="1"/>
      <c r="M3039" s="1"/>
    </row>
    <row r="3040" spans="1:13" x14ac:dyDescent="0.25">
      <c r="A3040" s="1"/>
      <c r="B3040" s="1"/>
      <c r="M3040" s="1"/>
    </row>
    <row r="3041" spans="1:13" x14ac:dyDescent="0.25">
      <c r="A3041" s="1"/>
      <c r="B3041" s="1"/>
      <c r="M3041" s="1"/>
    </row>
    <row r="3042" spans="1:13" x14ac:dyDescent="0.25">
      <c r="A3042" s="1"/>
      <c r="B3042" s="1"/>
      <c r="M3042" s="1"/>
    </row>
    <row r="3043" spans="1:13" x14ac:dyDescent="0.25">
      <c r="A3043" s="1"/>
      <c r="B3043" s="1"/>
      <c r="M3043" s="1"/>
    </row>
    <row r="3044" spans="1:13" x14ac:dyDescent="0.25">
      <c r="A3044" s="1"/>
      <c r="B3044" s="1"/>
      <c r="M3044" s="1"/>
    </row>
    <row r="3045" spans="1:13" x14ac:dyDescent="0.25">
      <c r="A3045" s="1"/>
      <c r="B3045" s="1"/>
      <c r="M3045" s="1"/>
    </row>
    <row r="3046" spans="1:13" x14ac:dyDescent="0.25">
      <c r="A3046" s="1"/>
      <c r="B3046" s="1"/>
      <c r="M3046" s="1"/>
    </row>
    <row r="3047" spans="1:13" x14ac:dyDescent="0.25">
      <c r="A3047" s="1"/>
      <c r="B3047" s="1"/>
      <c r="M3047" s="1"/>
    </row>
    <row r="3048" spans="1:13" x14ac:dyDescent="0.25">
      <c r="A3048" s="1"/>
      <c r="B3048" s="1"/>
      <c r="M3048" s="1"/>
    </row>
    <row r="3049" spans="1:13" x14ac:dyDescent="0.25">
      <c r="A3049" s="1"/>
      <c r="B3049" s="1"/>
      <c r="M3049" s="1"/>
    </row>
    <row r="3050" spans="1:13" x14ac:dyDescent="0.25">
      <c r="A3050" s="1"/>
      <c r="B3050" s="1"/>
      <c r="M3050" s="1"/>
    </row>
    <row r="3051" spans="1:13" x14ac:dyDescent="0.25">
      <c r="A3051" s="1"/>
      <c r="B3051" s="1"/>
      <c r="M3051" s="1"/>
    </row>
    <row r="3052" spans="1:13" x14ac:dyDescent="0.25">
      <c r="A3052" s="1"/>
      <c r="B3052" s="1"/>
      <c r="M3052" s="1"/>
    </row>
    <row r="3053" spans="1:13" x14ac:dyDescent="0.25">
      <c r="A3053" s="1"/>
      <c r="B3053" s="1"/>
      <c r="M3053" s="1"/>
    </row>
    <row r="3054" spans="1:13" x14ac:dyDescent="0.25">
      <c r="A3054" s="1"/>
      <c r="B3054" s="1"/>
      <c r="M3054" s="1"/>
    </row>
    <row r="3055" spans="1:13" x14ac:dyDescent="0.25">
      <c r="A3055" s="1"/>
      <c r="B3055" s="1"/>
      <c r="M3055" s="1"/>
    </row>
    <row r="3056" spans="1:13" x14ac:dyDescent="0.25">
      <c r="A3056" s="1"/>
      <c r="B3056" s="1"/>
      <c r="M3056" s="1"/>
    </row>
    <row r="3057" spans="1:13" x14ac:dyDescent="0.25">
      <c r="A3057" s="1"/>
      <c r="B3057" s="1"/>
      <c r="M3057" s="1"/>
    </row>
    <row r="3058" spans="1:13" x14ac:dyDescent="0.25">
      <c r="A3058" s="1"/>
      <c r="B3058" s="1"/>
      <c r="M3058" s="1"/>
    </row>
    <row r="3059" spans="1:13" x14ac:dyDescent="0.25">
      <c r="A3059" s="1"/>
      <c r="B3059" s="1"/>
      <c r="M3059" s="1"/>
    </row>
    <row r="3060" spans="1:13" x14ac:dyDescent="0.25">
      <c r="A3060" s="1"/>
      <c r="B3060" s="1"/>
      <c r="M3060" s="1"/>
    </row>
    <row r="3061" spans="1:13" x14ac:dyDescent="0.25">
      <c r="A3061" s="1"/>
      <c r="B3061" s="1"/>
      <c r="M3061" s="1"/>
    </row>
    <row r="3062" spans="1:13" x14ac:dyDescent="0.25">
      <c r="A3062" s="1"/>
      <c r="B3062" s="1"/>
      <c r="M3062" s="1"/>
    </row>
    <row r="3063" spans="1:13" x14ac:dyDescent="0.25">
      <c r="A3063" s="1"/>
      <c r="B3063" s="1"/>
      <c r="M3063" s="1"/>
    </row>
    <row r="3064" spans="1:13" x14ac:dyDescent="0.25">
      <c r="A3064" s="1"/>
      <c r="B3064" s="1"/>
      <c r="M3064" s="1"/>
    </row>
    <row r="3065" spans="1:13" x14ac:dyDescent="0.25">
      <c r="A3065" s="1"/>
      <c r="B3065" s="1"/>
      <c r="M3065" s="1"/>
    </row>
    <row r="3066" spans="1:13" x14ac:dyDescent="0.25">
      <c r="A3066" s="1"/>
      <c r="B3066" s="1"/>
      <c r="M3066" s="1"/>
    </row>
    <row r="3067" spans="1:13" x14ac:dyDescent="0.25">
      <c r="A3067" s="1"/>
      <c r="B3067" s="1"/>
      <c r="M3067" s="1"/>
    </row>
    <row r="3068" spans="1:13" x14ac:dyDescent="0.25">
      <c r="A3068" s="1"/>
      <c r="B3068" s="1"/>
      <c r="M3068" s="1"/>
    </row>
    <row r="3069" spans="1:13" x14ac:dyDescent="0.25">
      <c r="A3069" s="1"/>
      <c r="B3069" s="1"/>
      <c r="M3069" s="1"/>
    </row>
    <row r="3070" spans="1:13" x14ac:dyDescent="0.25">
      <c r="A3070" s="1"/>
      <c r="B3070" s="1"/>
      <c r="M3070" s="1"/>
    </row>
    <row r="3071" spans="1:13" x14ac:dyDescent="0.25">
      <c r="A3071" s="1"/>
      <c r="B3071" s="1"/>
      <c r="M3071" s="1"/>
    </row>
    <row r="3072" spans="1:13" x14ac:dyDescent="0.25">
      <c r="A3072" s="1"/>
      <c r="B3072" s="1"/>
      <c r="M3072" s="1"/>
    </row>
    <row r="3073" spans="1:13" x14ac:dyDescent="0.25">
      <c r="A3073" s="1"/>
      <c r="B3073" s="1"/>
      <c r="M3073" s="1"/>
    </row>
    <row r="3074" spans="1:13" x14ac:dyDescent="0.25">
      <c r="A3074" s="1"/>
      <c r="B3074" s="1"/>
      <c r="M3074" s="1"/>
    </row>
    <row r="3075" spans="1:13" x14ac:dyDescent="0.25">
      <c r="A3075" s="1"/>
      <c r="B3075" s="1"/>
      <c r="M3075" s="1"/>
    </row>
    <row r="3076" spans="1:13" x14ac:dyDescent="0.25">
      <c r="A3076" s="1"/>
      <c r="B3076" s="1"/>
      <c r="M3076" s="1"/>
    </row>
    <row r="3077" spans="1:13" x14ac:dyDescent="0.25">
      <c r="A3077" s="1"/>
      <c r="B3077" s="1"/>
      <c r="M3077" s="1"/>
    </row>
    <row r="3078" spans="1:13" x14ac:dyDescent="0.25">
      <c r="A3078" s="1"/>
      <c r="B3078" s="1"/>
      <c r="M3078" s="1"/>
    </row>
    <row r="3079" spans="1:13" x14ac:dyDescent="0.25">
      <c r="A3079" s="1"/>
      <c r="B3079" s="1"/>
      <c r="M3079" s="1"/>
    </row>
    <row r="3080" spans="1:13" x14ac:dyDescent="0.25">
      <c r="A3080" s="1"/>
      <c r="B3080" s="1"/>
      <c r="M3080" s="1"/>
    </row>
    <row r="3081" spans="1:13" x14ac:dyDescent="0.25">
      <c r="A3081" s="1"/>
      <c r="B3081" s="1"/>
      <c r="M3081" s="1"/>
    </row>
    <row r="3082" spans="1:13" x14ac:dyDescent="0.25">
      <c r="A3082" s="1"/>
      <c r="B3082" s="1"/>
      <c r="M3082" s="1"/>
    </row>
    <row r="3083" spans="1:13" x14ac:dyDescent="0.25">
      <c r="A3083" s="1"/>
      <c r="B3083" s="1"/>
      <c r="M3083" s="1"/>
    </row>
    <row r="3084" spans="1:13" x14ac:dyDescent="0.25">
      <c r="A3084" s="1"/>
      <c r="B3084" s="1"/>
      <c r="M3084" s="1"/>
    </row>
    <row r="3085" spans="1:13" x14ac:dyDescent="0.25">
      <c r="A3085" s="1"/>
      <c r="B3085" s="1"/>
      <c r="M3085" s="1"/>
    </row>
    <row r="3086" spans="1:13" x14ac:dyDescent="0.25">
      <c r="A3086" s="1"/>
      <c r="B3086" s="1"/>
      <c r="M3086" s="1"/>
    </row>
    <row r="3087" spans="1:13" x14ac:dyDescent="0.25">
      <c r="A3087" s="1"/>
      <c r="B3087" s="1"/>
      <c r="M3087" s="1"/>
    </row>
    <row r="3088" spans="1:13" x14ac:dyDescent="0.25">
      <c r="A3088" s="1"/>
      <c r="B3088" s="1"/>
      <c r="M3088" s="1"/>
    </row>
    <row r="3089" spans="1:13" x14ac:dyDescent="0.25">
      <c r="A3089" s="1"/>
      <c r="B3089" s="1"/>
      <c r="M3089" s="1"/>
    </row>
    <row r="3090" spans="1:13" x14ac:dyDescent="0.25">
      <c r="A3090" s="1"/>
      <c r="B3090" s="1"/>
      <c r="M3090" s="1"/>
    </row>
    <row r="3091" spans="1:13" x14ac:dyDescent="0.25">
      <c r="A3091" s="1"/>
      <c r="B3091" s="1"/>
      <c r="M3091" s="1"/>
    </row>
    <row r="3092" spans="1:13" x14ac:dyDescent="0.25">
      <c r="A3092" s="1"/>
      <c r="B3092" s="1"/>
      <c r="M3092" s="1"/>
    </row>
    <row r="3093" spans="1:13" x14ac:dyDescent="0.25">
      <c r="A3093" s="1"/>
      <c r="B3093" s="1"/>
      <c r="M3093" s="1"/>
    </row>
    <row r="3094" spans="1:13" x14ac:dyDescent="0.25">
      <c r="A3094" s="1"/>
      <c r="B3094" s="1"/>
      <c r="M3094" s="1"/>
    </row>
    <row r="3095" spans="1:13" x14ac:dyDescent="0.25">
      <c r="A3095" s="1"/>
      <c r="B3095" s="1"/>
      <c r="M3095" s="1"/>
    </row>
    <row r="3096" spans="1:13" x14ac:dyDescent="0.25">
      <c r="A3096" s="1"/>
      <c r="B3096" s="1"/>
      <c r="M3096" s="1"/>
    </row>
    <row r="3097" spans="1:13" x14ac:dyDescent="0.25">
      <c r="A3097" s="1"/>
      <c r="B3097" s="1"/>
      <c r="M3097" s="1"/>
    </row>
    <row r="3098" spans="1:13" x14ac:dyDescent="0.25">
      <c r="A3098" s="1"/>
      <c r="B3098" s="1"/>
      <c r="M3098" s="1"/>
    </row>
    <row r="3099" spans="1:13" x14ac:dyDescent="0.25">
      <c r="A3099" s="1"/>
      <c r="B3099" s="1"/>
      <c r="M3099" s="1"/>
    </row>
    <row r="3100" spans="1:13" x14ac:dyDescent="0.25">
      <c r="A3100" s="1"/>
      <c r="B3100" s="1"/>
      <c r="M3100" s="1"/>
    </row>
    <row r="3101" spans="1:13" x14ac:dyDescent="0.25">
      <c r="A3101" s="1"/>
      <c r="B3101" s="1"/>
      <c r="M3101" s="1"/>
    </row>
    <row r="3102" spans="1:13" x14ac:dyDescent="0.25">
      <c r="A3102" s="1"/>
      <c r="B3102" s="1"/>
      <c r="M3102" s="1"/>
    </row>
    <row r="3103" spans="1:13" x14ac:dyDescent="0.25">
      <c r="A3103" s="1"/>
      <c r="B3103" s="1"/>
      <c r="M3103" s="1"/>
    </row>
    <row r="3104" spans="1:13" x14ac:dyDescent="0.25">
      <c r="A3104" s="1"/>
      <c r="B3104" s="1"/>
      <c r="M3104" s="1"/>
    </row>
    <row r="3105" spans="1:13" x14ac:dyDescent="0.25">
      <c r="A3105" s="1"/>
      <c r="B3105" s="1"/>
      <c r="M3105" s="1"/>
    </row>
    <row r="3106" spans="1:13" x14ac:dyDescent="0.25">
      <c r="A3106" s="1"/>
      <c r="B3106" s="1"/>
      <c r="M3106" s="1"/>
    </row>
    <row r="3107" spans="1:13" x14ac:dyDescent="0.25">
      <c r="A3107" s="1"/>
      <c r="B3107" s="1"/>
      <c r="M3107" s="1"/>
    </row>
    <row r="3108" spans="1:13" x14ac:dyDescent="0.25">
      <c r="A3108" s="1"/>
      <c r="B3108" s="1"/>
      <c r="M3108" s="1"/>
    </row>
    <row r="3109" spans="1:13" x14ac:dyDescent="0.25">
      <c r="A3109" s="1"/>
      <c r="B3109" s="1"/>
      <c r="M3109" s="1"/>
    </row>
    <row r="3110" spans="1:13" x14ac:dyDescent="0.25">
      <c r="A3110" s="1"/>
      <c r="B3110" s="1"/>
      <c r="M3110" s="1"/>
    </row>
    <row r="3111" spans="1:13" x14ac:dyDescent="0.25">
      <c r="A3111" s="1"/>
      <c r="B3111" s="1"/>
      <c r="M3111" s="1"/>
    </row>
    <row r="3112" spans="1:13" x14ac:dyDescent="0.25">
      <c r="A3112" s="1"/>
      <c r="B3112" s="1"/>
      <c r="M3112" s="1"/>
    </row>
    <row r="3113" spans="1:13" x14ac:dyDescent="0.25">
      <c r="A3113" s="1"/>
      <c r="B3113" s="1"/>
      <c r="M3113" s="1"/>
    </row>
    <row r="3114" spans="1:13" x14ac:dyDescent="0.25">
      <c r="A3114" s="1"/>
      <c r="B3114" s="1"/>
      <c r="M3114" s="1"/>
    </row>
    <row r="3115" spans="1:13" x14ac:dyDescent="0.25">
      <c r="A3115" s="1"/>
      <c r="B3115" s="1"/>
      <c r="M3115" s="1"/>
    </row>
    <row r="3116" spans="1:13" x14ac:dyDescent="0.25">
      <c r="A3116" s="1"/>
      <c r="B3116" s="1"/>
      <c r="M3116" s="1"/>
    </row>
    <row r="3117" spans="1:13" x14ac:dyDescent="0.25">
      <c r="A3117" s="1"/>
      <c r="B3117" s="1"/>
      <c r="M3117" s="1"/>
    </row>
    <row r="3118" spans="1:13" x14ac:dyDescent="0.25">
      <c r="A3118" s="1"/>
      <c r="B3118" s="1"/>
      <c r="M3118" s="1"/>
    </row>
    <row r="3119" spans="1:13" x14ac:dyDescent="0.25">
      <c r="A3119" s="1"/>
      <c r="B3119" s="1"/>
      <c r="M3119" s="1"/>
    </row>
    <row r="3120" spans="1:13" x14ac:dyDescent="0.25">
      <c r="A3120" s="1"/>
      <c r="B3120" s="1"/>
      <c r="M3120" s="1"/>
    </row>
    <row r="3121" spans="1:13" x14ac:dyDescent="0.25">
      <c r="A3121" s="1"/>
      <c r="B3121" s="1"/>
      <c r="M3121" s="1"/>
    </row>
    <row r="3122" spans="1:13" x14ac:dyDescent="0.25">
      <c r="A3122" s="1"/>
      <c r="B3122" s="1"/>
      <c r="M3122" s="1"/>
    </row>
    <row r="3123" spans="1:13" x14ac:dyDescent="0.25">
      <c r="A3123" s="1"/>
      <c r="B3123" s="1"/>
      <c r="M3123" s="1"/>
    </row>
    <row r="3124" spans="1:13" x14ac:dyDescent="0.25">
      <c r="A3124" s="1"/>
      <c r="B3124" s="1"/>
      <c r="M3124" s="1"/>
    </row>
    <row r="3125" spans="1:13" x14ac:dyDescent="0.25">
      <c r="A3125" s="1"/>
      <c r="B3125" s="1"/>
      <c r="M3125" s="1"/>
    </row>
    <row r="3126" spans="1:13" x14ac:dyDescent="0.25">
      <c r="A3126" s="1"/>
      <c r="B3126" s="1"/>
      <c r="M3126" s="1"/>
    </row>
    <row r="3127" spans="1:13" x14ac:dyDescent="0.25">
      <c r="A3127" s="1"/>
      <c r="B3127" s="1"/>
      <c r="M3127" s="1"/>
    </row>
    <row r="3128" spans="1:13" x14ac:dyDescent="0.25">
      <c r="A3128" s="1"/>
      <c r="B3128" s="1"/>
      <c r="M3128" s="1"/>
    </row>
    <row r="3129" spans="1:13" x14ac:dyDescent="0.25">
      <c r="A3129" s="1"/>
      <c r="B3129" s="1"/>
      <c r="M3129" s="1"/>
    </row>
    <row r="3130" spans="1:13" x14ac:dyDescent="0.25">
      <c r="A3130" s="1"/>
      <c r="B3130" s="1"/>
      <c r="M3130" s="1"/>
    </row>
    <row r="3131" spans="1:13" x14ac:dyDescent="0.25">
      <c r="A3131" s="1"/>
      <c r="B3131" s="1"/>
      <c r="M3131" s="1"/>
    </row>
    <row r="3132" spans="1:13" x14ac:dyDescent="0.25">
      <c r="A3132" s="1"/>
      <c r="B3132" s="1"/>
      <c r="M3132" s="1"/>
    </row>
    <row r="3133" spans="1:13" x14ac:dyDescent="0.25">
      <c r="A3133" s="1"/>
      <c r="B3133" s="1"/>
      <c r="M3133" s="1"/>
    </row>
    <row r="3134" spans="1:13" x14ac:dyDescent="0.25">
      <c r="A3134" s="1"/>
      <c r="B3134" s="1"/>
      <c r="M3134" s="1"/>
    </row>
    <row r="3135" spans="1:13" x14ac:dyDescent="0.25">
      <c r="A3135" s="1"/>
      <c r="B3135" s="1"/>
      <c r="M3135" s="1"/>
    </row>
    <row r="3136" spans="1:13" x14ac:dyDescent="0.25">
      <c r="A3136" s="1"/>
      <c r="B3136" s="1"/>
      <c r="M3136" s="1"/>
    </row>
    <row r="3137" spans="1:13" x14ac:dyDescent="0.25">
      <c r="A3137" s="1"/>
      <c r="B3137" s="1"/>
      <c r="M3137" s="1"/>
    </row>
    <row r="3138" spans="1:13" x14ac:dyDescent="0.25">
      <c r="A3138" s="1"/>
      <c r="B3138" s="1"/>
      <c r="M3138" s="1"/>
    </row>
    <row r="3139" spans="1:13" x14ac:dyDescent="0.25">
      <c r="A3139" s="1"/>
      <c r="B3139" s="1"/>
      <c r="M3139" s="1"/>
    </row>
    <row r="3140" spans="1:13" x14ac:dyDescent="0.25">
      <c r="A3140" s="1"/>
      <c r="B3140" s="1"/>
      <c r="M3140" s="1"/>
    </row>
    <row r="3141" spans="1:13" x14ac:dyDescent="0.25">
      <c r="A3141" s="1"/>
      <c r="B3141" s="1"/>
      <c r="M3141" s="1"/>
    </row>
    <row r="3142" spans="1:13" x14ac:dyDescent="0.25">
      <c r="A3142" s="1"/>
      <c r="B3142" s="1"/>
      <c r="M3142" s="1"/>
    </row>
    <row r="3143" spans="1:13" x14ac:dyDescent="0.25">
      <c r="A3143" s="1"/>
      <c r="B3143" s="1"/>
      <c r="M3143" s="1"/>
    </row>
    <row r="3144" spans="1:13" x14ac:dyDescent="0.25">
      <c r="A3144" s="1"/>
      <c r="B3144" s="1"/>
      <c r="M3144" s="1"/>
    </row>
    <row r="3145" spans="1:13" x14ac:dyDescent="0.25">
      <c r="A3145" s="1"/>
      <c r="B3145" s="1"/>
      <c r="M3145" s="1"/>
    </row>
    <row r="3146" spans="1:13" x14ac:dyDescent="0.25">
      <c r="A3146" s="1"/>
      <c r="B3146" s="1"/>
      <c r="M3146" s="1"/>
    </row>
    <row r="3147" spans="1:13" x14ac:dyDescent="0.25">
      <c r="A3147" s="1"/>
      <c r="B3147" s="1"/>
      <c r="M3147" s="1"/>
    </row>
    <row r="3148" spans="1:13" x14ac:dyDescent="0.25">
      <c r="A3148" s="1"/>
      <c r="B3148" s="1"/>
      <c r="M3148" s="1"/>
    </row>
    <row r="3149" spans="1:13" x14ac:dyDescent="0.25">
      <c r="A3149" s="1"/>
      <c r="B3149" s="1"/>
      <c r="M3149" s="1"/>
    </row>
    <row r="3150" spans="1:13" x14ac:dyDescent="0.25">
      <c r="A3150" s="1"/>
      <c r="B3150" s="1"/>
      <c r="M3150" s="1"/>
    </row>
    <row r="3151" spans="1:13" x14ac:dyDescent="0.25">
      <c r="A3151" s="1"/>
      <c r="B3151" s="1"/>
      <c r="M3151" s="1"/>
    </row>
    <row r="3152" spans="1:13" x14ac:dyDescent="0.25">
      <c r="A3152" s="1"/>
      <c r="B3152" s="1"/>
      <c r="M3152" s="1"/>
    </row>
    <row r="3153" spans="1:13" x14ac:dyDescent="0.25">
      <c r="A3153" s="1"/>
      <c r="B3153" s="1"/>
      <c r="M3153" s="1"/>
    </row>
    <row r="3154" spans="1:13" x14ac:dyDescent="0.25">
      <c r="A3154" s="1"/>
      <c r="B3154" s="1"/>
      <c r="M3154" s="1"/>
    </row>
    <row r="3155" spans="1:13" x14ac:dyDescent="0.25">
      <c r="A3155" s="1"/>
      <c r="B3155" s="1"/>
      <c r="M3155" s="1"/>
    </row>
    <row r="3156" spans="1:13" x14ac:dyDescent="0.25">
      <c r="A3156" s="1"/>
      <c r="B3156" s="1"/>
      <c r="M3156" s="1"/>
    </row>
    <row r="3157" spans="1:13" x14ac:dyDescent="0.25">
      <c r="A3157" s="1"/>
      <c r="B3157" s="1"/>
      <c r="M3157" s="1"/>
    </row>
    <row r="3158" spans="1:13" x14ac:dyDescent="0.25">
      <c r="A3158" s="1"/>
      <c r="B3158" s="1"/>
      <c r="M3158" s="1"/>
    </row>
    <row r="3159" spans="1:13" x14ac:dyDescent="0.25">
      <c r="A3159" s="1"/>
      <c r="B3159" s="1"/>
      <c r="M3159" s="1"/>
    </row>
    <row r="3160" spans="1:13" x14ac:dyDescent="0.25">
      <c r="A3160" s="1"/>
      <c r="B3160" s="1"/>
      <c r="M3160" s="1"/>
    </row>
    <row r="3161" spans="1:13" x14ac:dyDescent="0.25">
      <c r="A3161" s="1"/>
      <c r="B3161" s="1"/>
      <c r="M3161" s="1"/>
    </row>
    <row r="3162" spans="1:13" x14ac:dyDescent="0.25">
      <c r="A3162" s="1"/>
      <c r="B3162" s="1"/>
      <c r="M3162" s="1"/>
    </row>
    <row r="3163" spans="1:13" x14ac:dyDescent="0.25">
      <c r="A3163" s="1"/>
      <c r="B3163" s="1"/>
      <c r="M3163" s="1"/>
    </row>
    <row r="3164" spans="1:13" x14ac:dyDescent="0.25">
      <c r="A3164" s="1"/>
      <c r="B3164" s="1"/>
      <c r="M3164" s="1"/>
    </row>
    <row r="3165" spans="1:13" x14ac:dyDescent="0.25">
      <c r="A3165" s="1"/>
      <c r="B3165" s="1"/>
      <c r="M3165" s="1"/>
    </row>
    <row r="3166" spans="1:13" x14ac:dyDescent="0.25">
      <c r="A3166" s="1"/>
      <c r="B3166" s="1"/>
      <c r="M3166" s="1"/>
    </row>
    <row r="3167" spans="1:13" x14ac:dyDescent="0.25">
      <c r="A3167" s="1"/>
      <c r="B3167" s="1"/>
      <c r="M3167" s="1"/>
    </row>
    <row r="3168" spans="1:13" x14ac:dyDescent="0.25">
      <c r="A3168" s="1"/>
      <c r="B3168" s="1"/>
      <c r="M3168" s="1"/>
    </row>
    <row r="3169" spans="1:13" x14ac:dyDescent="0.25">
      <c r="A3169" s="1"/>
      <c r="B3169" s="1"/>
      <c r="M3169" s="1"/>
    </row>
    <row r="3170" spans="1:13" x14ac:dyDescent="0.25">
      <c r="A3170" s="1"/>
      <c r="B3170" s="1"/>
      <c r="M3170" s="1"/>
    </row>
    <row r="3171" spans="1:13" x14ac:dyDescent="0.25">
      <c r="A3171" s="1"/>
      <c r="B3171" s="1"/>
      <c r="M3171" s="1"/>
    </row>
    <row r="3172" spans="1:13" x14ac:dyDescent="0.25">
      <c r="A3172" s="1"/>
      <c r="B3172" s="1"/>
      <c r="M3172" s="1"/>
    </row>
    <row r="3173" spans="1:13" x14ac:dyDescent="0.25">
      <c r="A3173" s="1"/>
      <c r="B3173" s="1"/>
      <c r="M3173" s="1"/>
    </row>
    <row r="3174" spans="1:13" x14ac:dyDescent="0.25">
      <c r="A3174" s="1"/>
      <c r="B3174" s="1"/>
      <c r="M3174" s="1"/>
    </row>
    <row r="3175" spans="1:13" x14ac:dyDescent="0.25">
      <c r="A3175" s="1"/>
      <c r="B3175" s="1"/>
      <c r="M3175" s="1"/>
    </row>
    <row r="3176" spans="1:13" x14ac:dyDescent="0.25">
      <c r="A3176" s="1"/>
      <c r="B3176" s="1"/>
      <c r="M3176" s="1"/>
    </row>
    <row r="3177" spans="1:13" x14ac:dyDescent="0.25">
      <c r="A3177" s="1"/>
      <c r="B3177" s="1"/>
      <c r="M3177" s="1"/>
    </row>
    <row r="3178" spans="1:13" x14ac:dyDescent="0.25">
      <c r="A3178" s="1"/>
      <c r="B3178" s="1"/>
      <c r="M3178" s="1"/>
    </row>
    <row r="3179" spans="1:13" x14ac:dyDescent="0.25">
      <c r="A3179" s="1"/>
      <c r="B3179" s="1"/>
      <c r="M3179" s="1"/>
    </row>
    <row r="3180" spans="1:13" x14ac:dyDescent="0.25">
      <c r="A3180" s="1"/>
      <c r="B3180" s="1"/>
      <c r="M3180" s="1"/>
    </row>
    <row r="3181" spans="1:13" x14ac:dyDescent="0.25">
      <c r="A3181" s="1"/>
      <c r="B3181" s="1"/>
      <c r="M3181" s="1"/>
    </row>
    <row r="3182" spans="1:13" x14ac:dyDescent="0.25">
      <c r="A3182" s="1"/>
      <c r="B3182" s="1"/>
      <c r="M3182" s="1"/>
    </row>
    <row r="3183" spans="1:13" x14ac:dyDescent="0.25">
      <c r="A3183" s="1"/>
      <c r="B3183" s="1"/>
      <c r="M3183" s="1"/>
    </row>
    <row r="3184" spans="1:13" x14ac:dyDescent="0.25">
      <c r="A3184" s="1"/>
      <c r="B3184" s="1"/>
      <c r="M3184" s="1"/>
    </row>
    <row r="3185" spans="1:13" x14ac:dyDescent="0.25">
      <c r="A3185" s="1"/>
      <c r="B3185" s="1"/>
      <c r="M3185" s="1"/>
    </row>
    <row r="3186" spans="1:13" x14ac:dyDescent="0.25">
      <c r="A3186" s="1"/>
      <c r="B3186" s="1"/>
      <c r="M3186" s="1"/>
    </row>
    <row r="3187" spans="1:13" x14ac:dyDescent="0.25">
      <c r="A3187" s="1"/>
      <c r="B3187" s="1"/>
      <c r="M3187" s="1"/>
    </row>
    <row r="3188" spans="1:13" x14ac:dyDescent="0.25">
      <c r="A3188" s="1"/>
      <c r="B3188" s="1"/>
      <c r="M3188" s="1"/>
    </row>
    <row r="3189" spans="1:13" x14ac:dyDescent="0.25">
      <c r="A3189" s="1"/>
      <c r="B3189" s="1"/>
      <c r="M3189" s="1"/>
    </row>
    <row r="3190" spans="1:13" x14ac:dyDescent="0.25">
      <c r="A3190" s="1"/>
      <c r="B3190" s="1"/>
      <c r="M3190" s="1"/>
    </row>
    <row r="3191" spans="1:13" x14ac:dyDescent="0.25">
      <c r="A3191" s="1"/>
      <c r="B3191" s="1"/>
      <c r="M3191" s="1"/>
    </row>
    <row r="3192" spans="1:13" x14ac:dyDescent="0.25">
      <c r="A3192" s="1"/>
      <c r="B3192" s="1"/>
      <c r="M3192" s="1"/>
    </row>
    <row r="3193" spans="1:13" x14ac:dyDescent="0.25">
      <c r="A3193" s="1"/>
      <c r="B3193" s="1"/>
      <c r="M3193" s="1"/>
    </row>
    <row r="3194" spans="1:13" x14ac:dyDescent="0.25">
      <c r="A3194" s="1"/>
      <c r="B3194" s="1"/>
      <c r="M3194" s="1"/>
    </row>
    <row r="3195" spans="1:13" x14ac:dyDescent="0.25">
      <c r="A3195" s="1"/>
      <c r="B3195" s="1"/>
      <c r="M3195" s="1"/>
    </row>
    <row r="3196" spans="1:13" x14ac:dyDescent="0.25">
      <c r="A3196" s="1"/>
      <c r="B3196" s="1"/>
      <c r="M3196" s="1"/>
    </row>
    <row r="3197" spans="1:13" x14ac:dyDescent="0.25">
      <c r="A3197" s="1"/>
      <c r="B3197" s="1"/>
      <c r="M3197" s="1"/>
    </row>
    <row r="3198" spans="1:13" x14ac:dyDescent="0.25">
      <c r="A3198" s="1"/>
      <c r="B3198" s="1"/>
      <c r="M3198" s="1"/>
    </row>
    <row r="3199" spans="1:13" x14ac:dyDescent="0.25">
      <c r="A3199" s="1"/>
      <c r="B3199" s="1"/>
      <c r="M3199" s="1"/>
    </row>
    <row r="3200" spans="1:13" x14ac:dyDescent="0.25">
      <c r="A3200" s="1"/>
      <c r="B3200" s="1"/>
      <c r="M3200" s="1"/>
    </row>
    <row r="3201" spans="1:13" x14ac:dyDescent="0.25">
      <c r="A3201" s="1"/>
      <c r="B3201" s="1"/>
      <c r="M3201" s="1"/>
    </row>
    <row r="3202" spans="1:13" x14ac:dyDescent="0.25">
      <c r="A3202" s="1"/>
      <c r="B3202" s="1"/>
      <c r="M3202" s="1"/>
    </row>
    <row r="3203" spans="1:13" x14ac:dyDescent="0.25">
      <c r="A3203" s="1"/>
      <c r="B3203" s="1"/>
      <c r="M3203" s="1"/>
    </row>
    <row r="3204" spans="1:13" x14ac:dyDescent="0.25">
      <c r="A3204" s="1"/>
      <c r="B3204" s="1"/>
      <c r="M3204" s="1"/>
    </row>
    <row r="3205" spans="1:13" x14ac:dyDescent="0.25">
      <c r="A3205" s="1"/>
      <c r="B3205" s="1"/>
      <c r="M3205" s="1"/>
    </row>
    <row r="3206" spans="1:13" x14ac:dyDescent="0.25">
      <c r="A3206" s="1"/>
      <c r="B3206" s="1"/>
      <c r="M3206" s="1"/>
    </row>
    <row r="3207" spans="1:13" x14ac:dyDescent="0.25">
      <c r="M3207" s="1"/>
    </row>
    <row r="3208" spans="1:13" x14ac:dyDescent="0.25">
      <c r="M3208" s="1"/>
    </row>
    <row r="3209" spans="1:13" x14ac:dyDescent="0.25">
      <c r="M3209" s="1"/>
    </row>
    <row r="3210" spans="1:13" x14ac:dyDescent="0.25">
      <c r="M3210" s="1"/>
    </row>
    <row r="3211" spans="1:13" x14ac:dyDescent="0.25">
      <c r="M3211" s="1"/>
    </row>
    <row r="3212" spans="1:13" x14ac:dyDescent="0.25">
      <c r="M3212" s="1"/>
    </row>
    <row r="3213" spans="1:13" x14ac:dyDescent="0.25">
      <c r="M3213" s="1"/>
    </row>
    <row r="3214" spans="1:13" x14ac:dyDescent="0.25">
      <c r="M3214" s="1"/>
    </row>
    <row r="3215" spans="1:13" x14ac:dyDescent="0.25">
      <c r="M3215" s="1"/>
    </row>
    <row r="3216" spans="1:13" x14ac:dyDescent="0.25">
      <c r="M3216" s="1"/>
    </row>
    <row r="3217" spans="3:13" x14ac:dyDescent="0.25">
      <c r="M3217" s="1"/>
    </row>
    <row r="3218" spans="3:13" x14ac:dyDescent="0.25">
      <c r="M3218" s="1"/>
    </row>
    <row r="3219" spans="3:13" x14ac:dyDescent="0.25">
      <c r="M3219" s="1"/>
    </row>
    <row r="3220" spans="3:13" x14ac:dyDescent="0.25">
      <c r="M3220" s="1"/>
    </row>
    <row r="3221" spans="3:13" x14ac:dyDescent="0.25">
      <c r="M3221" s="1"/>
    </row>
    <row r="3222" spans="3:13" x14ac:dyDescent="0.25">
      <c r="M3222" s="1"/>
    </row>
    <row r="3223" spans="3:13" x14ac:dyDescent="0.25">
      <c r="M3223" s="1"/>
    </row>
    <row r="3224" spans="3:13" x14ac:dyDescent="0.25">
      <c r="M3224" s="1"/>
    </row>
    <row r="3225" spans="3:13" x14ac:dyDescent="0.25">
      <c r="M3225" s="1"/>
    </row>
    <row r="3226" spans="3:13" x14ac:dyDescent="0.25">
      <c r="M3226" s="1"/>
    </row>
    <row r="3227" spans="3:13" x14ac:dyDescent="0.25">
      <c r="M3227" s="1"/>
    </row>
    <row r="3228" spans="3:13" x14ac:dyDescent="0.25">
      <c r="M3228" s="1"/>
    </row>
    <row r="3229" spans="3:13" x14ac:dyDescent="0.25">
      <c r="M3229" s="1"/>
    </row>
    <row r="3230" spans="3:13" x14ac:dyDescent="0.25">
      <c r="C3230" s="1"/>
      <c r="D3230" s="1"/>
      <c r="M3230" s="1"/>
    </row>
    <row r="3231" spans="3:13" x14ac:dyDescent="0.25">
      <c r="C3231" s="1"/>
      <c r="D3231" s="1"/>
      <c r="M3231" s="1"/>
    </row>
    <row r="3232" spans="3:13" x14ac:dyDescent="0.25">
      <c r="C3232" s="1"/>
      <c r="D3232" s="1"/>
      <c r="M3232" s="1"/>
    </row>
    <row r="3233" spans="3:13" x14ac:dyDescent="0.25">
      <c r="C3233" s="1"/>
      <c r="D3233" s="1"/>
      <c r="M3233" s="1"/>
    </row>
    <row r="3234" spans="3:13" x14ac:dyDescent="0.25">
      <c r="C3234" s="1"/>
      <c r="D3234" s="1"/>
      <c r="M3234" s="1"/>
    </row>
    <row r="3235" spans="3:13" x14ac:dyDescent="0.25">
      <c r="C3235" s="1"/>
      <c r="D3235" s="1"/>
      <c r="M3235" s="1"/>
    </row>
    <row r="3236" spans="3:13" x14ac:dyDescent="0.25">
      <c r="C3236" s="1"/>
      <c r="D3236" s="1"/>
      <c r="M3236" s="1"/>
    </row>
    <row r="3237" spans="3:13" x14ac:dyDescent="0.25">
      <c r="C3237" s="1"/>
      <c r="D3237" s="1"/>
      <c r="M3237" s="1"/>
    </row>
    <row r="3238" spans="3:13" x14ac:dyDescent="0.25">
      <c r="C3238" s="1"/>
      <c r="D3238" s="1"/>
      <c r="M3238" s="1"/>
    </row>
    <row r="3239" spans="3:13" x14ac:dyDescent="0.25">
      <c r="C3239" s="1"/>
      <c r="D3239" s="1"/>
      <c r="M3239" s="1"/>
    </row>
    <row r="3240" spans="3:13" x14ac:dyDescent="0.25">
      <c r="C3240" s="1"/>
      <c r="D3240" s="1"/>
    </row>
    <row r="3241" spans="3:13" x14ac:dyDescent="0.25">
      <c r="C3241" s="1"/>
      <c r="D3241" s="1"/>
    </row>
    <row r="3242" spans="3:13" x14ac:dyDescent="0.25">
      <c r="C3242" s="1"/>
      <c r="D3242" s="1"/>
    </row>
    <row r="3243" spans="3:13" x14ac:dyDescent="0.25">
      <c r="C3243" s="1"/>
      <c r="D3243" s="1"/>
    </row>
    <row r="3244" spans="3:13" x14ac:dyDescent="0.25">
      <c r="C3244" s="1"/>
      <c r="D3244" s="1"/>
    </row>
    <row r="3245" spans="3:13" x14ac:dyDescent="0.25">
      <c r="C3245" s="1"/>
      <c r="D3245" s="1"/>
    </row>
    <row r="3246" spans="3:13" x14ac:dyDescent="0.25">
      <c r="C3246" s="1"/>
      <c r="D3246" s="1"/>
    </row>
    <row r="3247" spans="3:13" x14ac:dyDescent="0.25">
      <c r="C3247" s="1"/>
      <c r="D3247" s="1"/>
    </row>
    <row r="3248" spans="3:13" x14ac:dyDescent="0.25">
      <c r="C3248" s="1"/>
      <c r="D3248" s="1"/>
    </row>
    <row r="3249" spans="3:4" x14ac:dyDescent="0.25">
      <c r="C3249" s="1"/>
      <c r="D3249" s="1"/>
    </row>
    <row r="3250" spans="3:4" x14ac:dyDescent="0.25">
      <c r="C3250" s="1"/>
      <c r="D3250" s="1"/>
    </row>
    <row r="3251" spans="3:4" x14ac:dyDescent="0.25">
      <c r="C3251" s="1"/>
      <c r="D3251" s="1"/>
    </row>
    <row r="3252" spans="3:4" x14ac:dyDescent="0.25">
      <c r="C3252" s="1"/>
      <c r="D3252" s="1"/>
    </row>
    <row r="3253" spans="3:4" x14ac:dyDescent="0.25">
      <c r="C3253" s="1"/>
      <c r="D3253" s="1"/>
    </row>
    <row r="3254" spans="3:4" x14ac:dyDescent="0.25">
      <c r="C3254" s="1"/>
      <c r="D3254" s="1"/>
    </row>
    <row r="3255" spans="3:4" x14ac:dyDescent="0.25">
      <c r="C3255" s="1"/>
      <c r="D3255" s="1"/>
    </row>
    <row r="3256" spans="3:4" x14ac:dyDescent="0.25">
      <c r="C3256" s="1"/>
      <c r="D3256" s="1"/>
    </row>
    <row r="3257" spans="3:4" x14ac:dyDescent="0.25">
      <c r="C3257" s="1"/>
      <c r="D3257" s="1"/>
    </row>
    <row r="3258" spans="3:4" x14ac:dyDescent="0.25">
      <c r="C3258" s="1"/>
      <c r="D3258" s="1"/>
    </row>
    <row r="3259" spans="3:4" x14ac:dyDescent="0.25">
      <c r="C3259" s="1"/>
      <c r="D3259" s="1"/>
    </row>
    <row r="3260" spans="3:4" x14ac:dyDescent="0.25">
      <c r="C3260" s="1"/>
      <c r="D3260" s="1"/>
    </row>
    <row r="3261" spans="3:4" x14ac:dyDescent="0.25">
      <c r="C3261" s="1"/>
      <c r="D3261" s="1"/>
    </row>
    <row r="3262" spans="3:4" x14ac:dyDescent="0.25">
      <c r="C3262" s="1"/>
      <c r="D3262" s="1"/>
    </row>
    <row r="3263" spans="3:4" x14ac:dyDescent="0.25">
      <c r="C3263" s="1"/>
      <c r="D3263" s="1"/>
    </row>
    <row r="3264" spans="3:4" x14ac:dyDescent="0.25">
      <c r="C3264" s="1"/>
      <c r="D3264" s="1"/>
    </row>
    <row r="3265" spans="3:4" x14ac:dyDescent="0.25">
      <c r="C3265" s="1"/>
      <c r="D3265" s="1"/>
    </row>
    <row r="3266" spans="3:4" x14ac:dyDescent="0.25">
      <c r="C3266" s="1"/>
      <c r="D3266" s="1"/>
    </row>
    <row r="3267" spans="3:4" x14ac:dyDescent="0.25">
      <c r="C3267" s="1"/>
      <c r="D3267" s="1"/>
    </row>
    <row r="3268" spans="3:4" x14ac:dyDescent="0.25">
      <c r="C3268" s="1"/>
      <c r="D3268" s="1"/>
    </row>
    <row r="3269" spans="3:4" x14ac:dyDescent="0.25">
      <c r="C3269" s="1"/>
      <c r="D3269" s="1"/>
    </row>
    <row r="3270" spans="3:4" x14ac:dyDescent="0.25">
      <c r="C3270" s="1"/>
      <c r="D3270" s="1"/>
    </row>
    <row r="3271" spans="3:4" x14ac:dyDescent="0.25">
      <c r="C3271" s="1"/>
      <c r="D3271" s="1"/>
    </row>
    <row r="3272" spans="3:4" x14ac:dyDescent="0.25">
      <c r="C3272" s="1"/>
      <c r="D3272" s="1"/>
    </row>
    <row r="3273" spans="3:4" x14ac:dyDescent="0.25">
      <c r="C3273" s="1"/>
      <c r="D3273" s="1"/>
    </row>
    <row r="3274" spans="3:4" x14ac:dyDescent="0.25">
      <c r="C3274" s="1"/>
      <c r="D3274" s="1"/>
    </row>
    <row r="3275" spans="3:4" x14ac:dyDescent="0.25">
      <c r="C3275" s="1"/>
      <c r="D3275" s="1"/>
    </row>
    <row r="3276" spans="3:4" x14ac:dyDescent="0.25">
      <c r="C3276" s="1"/>
      <c r="D3276" s="1"/>
    </row>
    <row r="3277" spans="3:4" x14ac:dyDescent="0.25">
      <c r="C3277" s="1"/>
      <c r="D3277" s="1"/>
    </row>
    <row r="3278" spans="3:4" x14ac:dyDescent="0.25">
      <c r="C3278" s="1"/>
      <c r="D3278" s="1"/>
    </row>
    <row r="3279" spans="3:4" x14ac:dyDescent="0.25">
      <c r="C3279" s="1"/>
      <c r="D3279" s="1"/>
    </row>
    <row r="3280" spans="3:4" x14ac:dyDescent="0.25">
      <c r="C3280" s="1"/>
      <c r="D3280" s="1"/>
    </row>
  </sheetData>
  <sortState xmlns:xlrd2="http://schemas.microsoft.com/office/spreadsheetml/2017/richdata2" ref="A2:D1468">
    <sortCondition ref="C2:C146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59648-BF75-2643-97CD-29AA33065D90}">
  <dimension ref="A1:O990"/>
  <sheetViews>
    <sheetView tabSelected="1" topLeftCell="A49" workbookViewId="0">
      <selection activeCell="R60" sqref="R60"/>
    </sheetView>
  </sheetViews>
  <sheetFormatPr defaultColWidth="11" defaultRowHeight="15.75" x14ac:dyDescent="0.25"/>
  <cols>
    <col min="3" max="3" width="0" hidden="1" customWidth="1"/>
    <col min="6" max="6" width="0" hidden="1" customWidth="1"/>
    <col min="12" max="12" width="0" hidden="1" customWidth="1"/>
    <col min="15" max="15" width="0" hidden="1" customWidth="1"/>
  </cols>
  <sheetData>
    <row r="1" spans="1:15" x14ac:dyDescent="0.25">
      <c r="A1" s="6" t="s">
        <v>890</v>
      </c>
      <c r="B1" s="6" t="s">
        <v>891</v>
      </c>
      <c r="C1" s="6" t="s">
        <v>892</v>
      </c>
      <c r="D1" s="6" t="s">
        <v>890</v>
      </c>
      <c r="E1" s="6" t="s">
        <v>893</v>
      </c>
      <c r="F1" s="6" t="s">
        <v>894</v>
      </c>
      <c r="J1" t="s">
        <v>890</v>
      </c>
      <c r="K1" t="s">
        <v>895</v>
      </c>
      <c r="L1" t="s">
        <v>896</v>
      </c>
      <c r="M1" t="s">
        <v>890</v>
      </c>
      <c r="N1" t="s">
        <v>897</v>
      </c>
      <c r="O1" t="s">
        <v>896</v>
      </c>
    </row>
    <row r="2" spans="1:15" x14ac:dyDescent="0.25">
      <c r="A2" s="6">
        <v>115</v>
      </c>
      <c r="B2" s="6">
        <v>3.9879660000000001</v>
      </c>
      <c r="C2" s="6">
        <v>3.9256890000000003E-2</v>
      </c>
      <c r="D2" s="6">
        <v>116</v>
      </c>
      <c r="E2" s="6">
        <v>4.0113554999999996</v>
      </c>
      <c r="F2" s="6">
        <v>1.6967403999999998E-2</v>
      </c>
      <c r="J2">
        <v>115</v>
      </c>
      <c r="K2">
        <v>0.37834733300000001</v>
      </c>
      <c r="L2">
        <v>7.9741583000000008E-3</v>
      </c>
      <c r="M2">
        <v>116</v>
      </c>
      <c r="N2">
        <v>0.38251130700000002</v>
      </c>
      <c r="O2">
        <v>1.4567897E-2</v>
      </c>
    </row>
    <row r="3" spans="1:15" x14ac:dyDescent="0.25">
      <c r="A3" s="6">
        <v>117</v>
      </c>
      <c r="B3" s="6">
        <v>3.5338527000000002</v>
      </c>
      <c r="C3" s="6">
        <v>2.483432E-2</v>
      </c>
      <c r="D3" s="6">
        <v>118</v>
      </c>
      <c r="E3" s="6">
        <v>4.0156384999999997</v>
      </c>
      <c r="F3" s="6">
        <v>3.3754096999999997E-2</v>
      </c>
      <c r="J3">
        <v>117</v>
      </c>
      <c r="K3">
        <v>0.366322062</v>
      </c>
      <c r="L3">
        <v>3.3856922000000001E-3</v>
      </c>
      <c r="M3">
        <v>118</v>
      </c>
      <c r="N3">
        <v>0.39773135199999998</v>
      </c>
      <c r="O3">
        <v>6.1569271999999996E-3</v>
      </c>
    </row>
    <row r="4" spans="1:15" x14ac:dyDescent="0.25">
      <c r="A4" s="6">
        <v>119</v>
      </c>
      <c r="B4" s="6">
        <v>3.7538138000000001</v>
      </c>
      <c r="C4" s="6">
        <v>2.0613676000000001E-2</v>
      </c>
      <c r="D4" s="6">
        <v>120</v>
      </c>
      <c r="E4" s="6">
        <v>4.0880127999999996</v>
      </c>
      <c r="F4" s="6">
        <v>3.6753148999999999E-2</v>
      </c>
      <c r="J4">
        <v>119</v>
      </c>
      <c r="K4">
        <v>0.49285663000000002</v>
      </c>
      <c r="L4">
        <v>5.8866700000000001E-3</v>
      </c>
      <c r="M4">
        <v>120</v>
      </c>
      <c r="N4">
        <v>0.372460334</v>
      </c>
      <c r="O4">
        <v>5.0641823999999997E-3</v>
      </c>
    </row>
    <row r="5" spans="1:15" x14ac:dyDescent="0.25">
      <c r="A5" s="6">
        <v>121</v>
      </c>
      <c r="B5" s="6">
        <v>3.6956305999999999</v>
      </c>
      <c r="C5" s="6">
        <v>3.1984978999999997E-2</v>
      </c>
      <c r="D5" s="6">
        <v>122</v>
      </c>
      <c r="E5" s="6">
        <v>19.258751400000001</v>
      </c>
      <c r="F5" s="6">
        <v>0.16725282599999999</v>
      </c>
      <c r="J5">
        <v>121</v>
      </c>
      <c r="K5">
        <v>0.42095627800000002</v>
      </c>
      <c r="L5">
        <v>3.0465394000000002E-3</v>
      </c>
      <c r="M5">
        <v>122</v>
      </c>
      <c r="N5">
        <v>0.79571533000000005</v>
      </c>
      <c r="O5">
        <v>4.0000900000000004E-3</v>
      </c>
    </row>
    <row r="6" spans="1:15" x14ac:dyDescent="0.25">
      <c r="A6" s="6">
        <v>123</v>
      </c>
      <c r="B6" s="6">
        <v>3.6778917999999998</v>
      </c>
      <c r="C6" s="6">
        <v>2.8900637E-2</v>
      </c>
      <c r="D6" s="6">
        <v>124</v>
      </c>
      <c r="E6" s="6">
        <v>21.782051800000001</v>
      </c>
      <c r="F6" s="6">
        <v>0.17241976000000001</v>
      </c>
      <c r="J6">
        <v>123</v>
      </c>
      <c r="K6">
        <v>0.44314021100000001</v>
      </c>
      <c r="L6">
        <v>4.5182345E-3</v>
      </c>
      <c r="M6">
        <v>124</v>
      </c>
      <c r="N6">
        <v>1.032292167</v>
      </c>
      <c r="O6">
        <v>6.7371968000000003E-3</v>
      </c>
    </row>
    <row r="7" spans="1:15" x14ac:dyDescent="0.25">
      <c r="A7" s="6">
        <v>125</v>
      </c>
      <c r="B7" s="6">
        <v>3.6715057999999998</v>
      </c>
      <c r="C7" s="6">
        <v>1.1263788E-2</v>
      </c>
      <c r="D7" s="6">
        <v>126</v>
      </c>
      <c r="E7" s="6">
        <v>21.436657100000001</v>
      </c>
      <c r="F7" s="6">
        <v>0.23300035699999999</v>
      </c>
      <c r="J7">
        <v>125</v>
      </c>
      <c r="K7">
        <v>0.27525306900000002</v>
      </c>
      <c r="L7">
        <v>7.3489356000000002E-3</v>
      </c>
      <c r="M7">
        <v>126</v>
      </c>
      <c r="N7">
        <v>0.92943267299999999</v>
      </c>
      <c r="O7">
        <v>1.2216024799999999E-2</v>
      </c>
    </row>
    <row r="8" spans="1:15" x14ac:dyDescent="0.25">
      <c r="A8" s="6">
        <v>127</v>
      </c>
      <c r="B8" s="6">
        <v>3.5742972000000002</v>
      </c>
      <c r="C8" s="6">
        <v>2.7654327999999999E-2</v>
      </c>
      <c r="D8" s="6">
        <v>128</v>
      </c>
      <c r="E8" s="6">
        <v>4.4044730000000003</v>
      </c>
      <c r="F8" s="6">
        <v>3.7626331999999998E-2</v>
      </c>
      <c r="J8">
        <v>127</v>
      </c>
      <c r="K8">
        <v>0.262079116</v>
      </c>
      <c r="L8">
        <v>1.6255966199999999E-2</v>
      </c>
      <c r="M8">
        <v>128</v>
      </c>
      <c r="N8">
        <v>0.33782037500000001</v>
      </c>
      <c r="O8">
        <v>3.4499716999999998E-3</v>
      </c>
    </row>
    <row r="9" spans="1:15" x14ac:dyDescent="0.25">
      <c r="A9" s="6">
        <v>129</v>
      </c>
      <c r="B9" s="6">
        <v>3.3238253000000002</v>
      </c>
      <c r="C9" s="6">
        <v>2.3841369000000001E-2</v>
      </c>
      <c r="D9" s="6">
        <v>130</v>
      </c>
      <c r="E9" s="6">
        <v>4.5733464000000001</v>
      </c>
      <c r="F9" s="6">
        <v>4.2579032000000003E-2</v>
      </c>
      <c r="J9">
        <v>129</v>
      </c>
      <c r="K9">
        <v>0.26760715000000002</v>
      </c>
      <c r="L9">
        <v>5.0648183999999997E-3</v>
      </c>
      <c r="M9">
        <v>130</v>
      </c>
      <c r="N9">
        <v>0.38674707400000002</v>
      </c>
      <c r="O9">
        <v>1.19766323E-2</v>
      </c>
    </row>
    <row r="10" spans="1:15" x14ac:dyDescent="0.25">
      <c r="A10" s="6">
        <v>131</v>
      </c>
      <c r="B10" s="6">
        <v>3.3947805</v>
      </c>
      <c r="C10" s="6">
        <v>2.6157362999999999E-2</v>
      </c>
      <c r="D10" s="6">
        <v>132</v>
      </c>
      <c r="E10" s="6">
        <v>4.3250032000000003</v>
      </c>
      <c r="F10" s="6">
        <v>4.107442E-2</v>
      </c>
      <c r="J10">
        <v>131</v>
      </c>
      <c r="K10">
        <v>0.55280350300000003</v>
      </c>
      <c r="L10">
        <v>1.0720930999999999E-3</v>
      </c>
      <c r="M10">
        <v>132</v>
      </c>
      <c r="N10">
        <v>0.33911264299999999</v>
      </c>
      <c r="O10">
        <v>4.7346430999999998E-3</v>
      </c>
    </row>
    <row r="11" spans="1:15" x14ac:dyDescent="0.25">
      <c r="A11" s="6">
        <v>133</v>
      </c>
      <c r="B11" s="6">
        <v>3.2821889</v>
      </c>
      <c r="C11" s="6">
        <v>1.3757442E-2</v>
      </c>
      <c r="D11" s="6">
        <v>134</v>
      </c>
      <c r="E11" s="6">
        <v>16.908148300000001</v>
      </c>
      <c r="F11" s="6">
        <v>0.18499227700000001</v>
      </c>
      <c r="J11">
        <v>133</v>
      </c>
      <c r="K11">
        <v>0</v>
      </c>
      <c r="L11">
        <v>0</v>
      </c>
      <c r="M11">
        <v>134</v>
      </c>
      <c r="N11">
        <v>1.834024777</v>
      </c>
      <c r="O11">
        <v>2.54724544E-2</v>
      </c>
    </row>
    <row r="12" spans="1:15" x14ac:dyDescent="0.25">
      <c r="A12" s="6">
        <v>135</v>
      </c>
      <c r="B12" s="6">
        <v>3.3713652999999999</v>
      </c>
      <c r="C12" s="6">
        <v>2.2761030000000002E-2</v>
      </c>
      <c r="D12" s="6">
        <v>136</v>
      </c>
      <c r="E12" s="6">
        <v>19.059327</v>
      </c>
      <c r="F12" s="6">
        <v>0.10973261400000001</v>
      </c>
      <c r="J12">
        <v>135</v>
      </c>
      <c r="K12">
        <v>0.47831861599999997</v>
      </c>
      <c r="L12">
        <v>4.3894915999999999E-3</v>
      </c>
      <c r="M12">
        <v>136</v>
      </c>
      <c r="N12">
        <v>2.2700347430000001</v>
      </c>
      <c r="O12">
        <v>3.4076327199999999E-2</v>
      </c>
    </row>
    <row r="13" spans="1:15" x14ac:dyDescent="0.25">
      <c r="A13" s="6">
        <v>137</v>
      </c>
      <c r="B13" s="6">
        <v>3.4572210999999999</v>
      </c>
      <c r="C13" s="6">
        <v>2.483432E-2</v>
      </c>
      <c r="D13" s="6">
        <v>138</v>
      </c>
      <c r="E13" s="6">
        <v>19.290960800000001</v>
      </c>
      <c r="F13" s="6">
        <v>8.5548167999999994E-2</v>
      </c>
      <c r="J13">
        <v>137</v>
      </c>
      <c r="K13">
        <v>0.48768755800000002</v>
      </c>
      <c r="L13">
        <v>6.9694370999999998E-3</v>
      </c>
      <c r="M13">
        <v>138</v>
      </c>
      <c r="N13">
        <v>2.2643203270000001</v>
      </c>
      <c r="O13">
        <v>2.1804824300000001E-2</v>
      </c>
    </row>
    <row r="14" spans="1:15" x14ac:dyDescent="0.25">
      <c r="A14" s="6">
        <v>139</v>
      </c>
      <c r="B14" s="6">
        <v>9.0579564000000001</v>
      </c>
      <c r="C14" s="6">
        <v>3.5391314E-2</v>
      </c>
      <c r="D14" s="6">
        <v>140</v>
      </c>
      <c r="E14" s="6">
        <v>46.1652755</v>
      </c>
      <c r="F14" s="6">
        <v>3.1404715E-2</v>
      </c>
      <c r="J14">
        <v>139</v>
      </c>
      <c r="K14">
        <v>0.109985373</v>
      </c>
      <c r="L14">
        <v>2.8480559400000001E-2</v>
      </c>
      <c r="M14">
        <v>140</v>
      </c>
      <c r="N14">
        <v>6.4518446129999996</v>
      </c>
      <c r="O14">
        <v>7.3235991799999997E-2</v>
      </c>
    </row>
    <row r="15" spans="1:15" x14ac:dyDescent="0.25">
      <c r="A15" s="6">
        <v>141</v>
      </c>
      <c r="B15" s="6">
        <v>9.5527481000000005</v>
      </c>
      <c r="C15" s="6">
        <v>6.2655953E-2</v>
      </c>
      <c r="D15" s="6">
        <v>142</v>
      </c>
      <c r="E15" s="6">
        <v>49.797402699999999</v>
      </c>
      <c r="F15" s="6">
        <v>0.44291196999999999</v>
      </c>
      <c r="J15">
        <v>141</v>
      </c>
      <c r="K15">
        <v>0.23101670699999999</v>
      </c>
      <c r="L15">
        <v>1.37749437E-2</v>
      </c>
      <c r="M15">
        <v>142</v>
      </c>
      <c r="N15">
        <v>7.3524366299999997</v>
      </c>
      <c r="O15">
        <v>6.5849815199999995E-2</v>
      </c>
    </row>
    <row r="16" spans="1:15" x14ac:dyDescent="0.25">
      <c r="A16" s="6">
        <v>143</v>
      </c>
      <c r="B16" s="6">
        <v>9.5986636999999995</v>
      </c>
      <c r="C16" s="6">
        <v>7.2308821999999995E-2</v>
      </c>
      <c r="D16" s="6">
        <v>144</v>
      </c>
      <c r="E16" s="6">
        <v>51.174869800000003</v>
      </c>
      <c r="F16" s="6">
        <v>0.33872473600000003</v>
      </c>
      <c r="J16">
        <v>143</v>
      </c>
      <c r="K16">
        <v>0.18695856</v>
      </c>
      <c r="L16">
        <v>7.4754087E-3</v>
      </c>
      <c r="M16">
        <v>144</v>
      </c>
      <c r="N16">
        <v>6.746137053</v>
      </c>
      <c r="O16">
        <v>6.2106003700000002E-2</v>
      </c>
    </row>
    <row r="17" spans="1:15" x14ac:dyDescent="0.25">
      <c r="A17" s="6">
        <v>145</v>
      </c>
      <c r="B17" s="6">
        <f>AVERAGE(B18:B19)</f>
        <v>2.0414875000000001</v>
      </c>
      <c r="C17" s="6" t="s">
        <v>889</v>
      </c>
      <c r="D17" s="6">
        <v>146</v>
      </c>
      <c r="E17" s="6">
        <v>4.581861</v>
      </c>
      <c r="F17" s="6">
        <v>1.8813165999999999E-2</v>
      </c>
      <c r="J17">
        <v>145</v>
      </c>
      <c r="K17">
        <f>AVERAGE(K18:K19)</f>
        <v>0.34607653100000002</v>
      </c>
      <c r="L17" t="s">
        <v>889</v>
      </c>
      <c r="M17">
        <v>146</v>
      </c>
      <c r="N17">
        <v>0.79388326499999995</v>
      </c>
      <c r="O17">
        <v>4.0585083999999999E-3</v>
      </c>
    </row>
    <row r="18" spans="1:15" x14ac:dyDescent="0.25">
      <c r="A18" s="6">
        <v>147</v>
      </c>
      <c r="B18" s="6">
        <v>2.0938878999999999</v>
      </c>
      <c r="C18" s="6">
        <v>9.4370419999999997E-3</v>
      </c>
      <c r="D18" s="6">
        <v>148</v>
      </c>
      <c r="E18" s="6">
        <v>4.2654008000000001</v>
      </c>
      <c r="F18" s="6">
        <v>3.6208015000000003E-2</v>
      </c>
      <c r="J18">
        <v>147</v>
      </c>
      <c r="K18">
        <v>0.37350132800000002</v>
      </c>
      <c r="L18">
        <v>9.0598243999999994E-3</v>
      </c>
      <c r="M18">
        <v>148</v>
      </c>
      <c r="N18">
        <v>0.83064110899999999</v>
      </c>
      <c r="O18">
        <v>1.7246982599999999E-2</v>
      </c>
    </row>
    <row r="19" spans="1:15" x14ac:dyDescent="0.25">
      <c r="A19" s="6">
        <v>149</v>
      </c>
      <c r="B19" s="6">
        <v>1.9890871000000001</v>
      </c>
      <c r="C19" s="6">
        <v>2.0613680000000001E-3</v>
      </c>
      <c r="D19" s="6">
        <v>150</v>
      </c>
      <c r="E19" s="6">
        <v>3.8155448999999999</v>
      </c>
      <c r="F19" s="6">
        <v>2.3003058E-2</v>
      </c>
      <c r="J19">
        <v>149</v>
      </c>
      <c r="K19">
        <v>0.31865173400000002</v>
      </c>
      <c r="L19">
        <v>1.09294161E-2</v>
      </c>
      <c r="M19">
        <v>150</v>
      </c>
      <c r="N19">
        <v>0.75066408200000001</v>
      </c>
      <c r="O19">
        <v>5.6068415000000002E-3</v>
      </c>
    </row>
    <row r="20" spans="1:15" x14ac:dyDescent="0.25">
      <c r="A20" s="6">
        <v>151</v>
      </c>
      <c r="B20" s="6">
        <v>11.687314600000001</v>
      </c>
      <c r="C20" s="6">
        <v>7.4809798999999996E-2</v>
      </c>
      <c r="D20" s="6">
        <v>152</v>
      </c>
      <c r="E20" s="6">
        <v>27.305626400000001</v>
      </c>
      <c r="F20" s="6">
        <v>0.22718728699999999</v>
      </c>
      <c r="J20">
        <v>151</v>
      </c>
      <c r="K20">
        <v>0.76067915799999997</v>
      </c>
      <c r="L20">
        <v>4.9122920000000004E-3</v>
      </c>
      <c r="M20">
        <v>152</v>
      </c>
      <c r="N20">
        <v>4.0580756170000001</v>
      </c>
      <c r="O20">
        <v>4.2344558599999998E-2</v>
      </c>
    </row>
    <row r="21" spans="1:15" x14ac:dyDescent="0.25">
      <c r="A21" s="6">
        <v>153</v>
      </c>
      <c r="B21" s="6">
        <v>12.073310899999999</v>
      </c>
      <c r="C21" s="6">
        <v>8.8486567000000002E-2</v>
      </c>
      <c r="D21" s="6">
        <v>154</v>
      </c>
      <c r="E21" s="6">
        <v>25.1948808</v>
      </c>
      <c r="F21" s="6">
        <v>0.19612236899999999</v>
      </c>
      <c r="J21">
        <v>153</v>
      </c>
      <c r="K21">
        <v>0.78096058599999996</v>
      </c>
      <c r="L21">
        <v>1.13162295E-2</v>
      </c>
      <c r="M21">
        <v>154</v>
      </c>
      <c r="N21">
        <v>4.3837973430000003</v>
      </c>
      <c r="O21">
        <v>3.3917840999999997E-2</v>
      </c>
    </row>
    <row r="22" spans="1:15" x14ac:dyDescent="0.25">
      <c r="A22" s="6">
        <v>155</v>
      </c>
      <c r="B22" s="6">
        <v>11.7575603</v>
      </c>
      <c r="C22" s="6">
        <v>0.113554922</v>
      </c>
      <c r="D22" s="6">
        <v>156</v>
      </c>
      <c r="E22" s="6">
        <v>27.1548588</v>
      </c>
      <c r="F22" s="6">
        <v>0.23057296899999999</v>
      </c>
      <c r="J22">
        <v>155</v>
      </c>
      <c r="K22">
        <v>0.86546055</v>
      </c>
      <c r="L22">
        <v>1.7784485999999999E-2</v>
      </c>
      <c r="M22">
        <v>156</v>
      </c>
      <c r="N22">
        <v>4.6163740869999996</v>
      </c>
      <c r="O22">
        <v>7.3618450500000002E-2</v>
      </c>
    </row>
    <row r="23" spans="1:15" x14ac:dyDescent="0.25">
      <c r="A23" s="6">
        <v>157</v>
      </c>
      <c r="B23" s="6">
        <v>11.6624803</v>
      </c>
      <c r="C23" s="6">
        <v>0.113924532</v>
      </c>
      <c r="D23" s="6">
        <v>158</v>
      </c>
      <c r="E23" s="6">
        <v>7.9635857999999997</v>
      </c>
      <c r="F23" s="6">
        <v>2.2030418E-2</v>
      </c>
      <c r="J23">
        <v>157</v>
      </c>
      <c r="K23">
        <v>0.85128149900000005</v>
      </c>
      <c r="L23">
        <v>7.9777122000000006E-3</v>
      </c>
      <c r="M23">
        <v>158</v>
      </c>
      <c r="N23">
        <v>1.1669897330000001</v>
      </c>
      <c r="O23">
        <v>1.11971239E-2</v>
      </c>
    </row>
    <row r="24" spans="1:15" x14ac:dyDescent="0.25">
      <c r="A24" s="6">
        <v>159</v>
      </c>
      <c r="B24" s="6">
        <v>4.8046603000000001</v>
      </c>
      <c r="C24" s="6">
        <v>3.4876483E-2</v>
      </c>
      <c r="D24" s="6">
        <v>160</v>
      </c>
      <c r="E24" s="6">
        <v>8.0317027999999997</v>
      </c>
      <c r="F24" s="6">
        <v>7.2356909999999997E-2</v>
      </c>
      <c r="J24">
        <v>159</v>
      </c>
      <c r="K24">
        <v>0.43707373100000002</v>
      </c>
      <c r="L24">
        <v>1.30490942E-2</v>
      </c>
      <c r="M24">
        <v>160</v>
      </c>
      <c r="N24">
        <v>1.0464139560000001</v>
      </c>
      <c r="O24">
        <v>4.9282668999999996E-3</v>
      </c>
    </row>
    <row r="25" spans="1:15" x14ac:dyDescent="0.25">
      <c r="A25" s="6">
        <v>161</v>
      </c>
      <c r="B25" s="6">
        <v>4.7925979999999999</v>
      </c>
      <c r="C25" s="6">
        <v>3.8792447000000001E-2</v>
      </c>
      <c r="D25" s="6">
        <v>162</v>
      </c>
      <c r="E25" s="6">
        <v>8.5638667999999996</v>
      </c>
      <c r="F25" s="6">
        <v>8.3138785000000007E-2</v>
      </c>
      <c r="J25">
        <v>161</v>
      </c>
      <c r="K25">
        <v>0.44123770499999998</v>
      </c>
      <c r="L25">
        <v>7.6475192999999999E-3</v>
      </c>
      <c r="M25">
        <v>162</v>
      </c>
      <c r="N25">
        <v>1.255294709</v>
      </c>
      <c r="O25">
        <v>1.35124779E-2</v>
      </c>
    </row>
    <row r="26" spans="1:15" x14ac:dyDescent="0.25">
      <c r="A26" s="6">
        <v>163</v>
      </c>
      <c r="B26" s="6">
        <v>4.7897597000000003</v>
      </c>
      <c r="C26" s="6">
        <v>4.1135660999999997E-2</v>
      </c>
      <c r="D26" s="6">
        <v>164</v>
      </c>
      <c r="E26" s="6">
        <v>6.3919281000000003</v>
      </c>
      <c r="F26" s="6">
        <v>6.3966022999999997E-2</v>
      </c>
      <c r="J26">
        <v>163</v>
      </c>
      <c r="K26">
        <v>0.47498025700000002</v>
      </c>
      <c r="L26">
        <v>1.3676832099999999E-2</v>
      </c>
      <c r="M26">
        <v>164</v>
      </c>
      <c r="N26">
        <v>1.0790078249999999</v>
      </c>
      <c r="O26">
        <v>1.57277966E-2</v>
      </c>
    </row>
    <row r="27" spans="1:15" x14ac:dyDescent="0.25">
      <c r="A27" s="6">
        <v>165</v>
      </c>
      <c r="B27" s="6">
        <v>2.1842139</v>
      </c>
      <c r="C27" s="6">
        <v>5.4727580000000003E-3</v>
      </c>
      <c r="D27" s="6">
        <v>166</v>
      </c>
      <c r="E27" s="6">
        <v>6.5593823999999996</v>
      </c>
      <c r="F27" s="6">
        <v>5.8969703999999998E-2</v>
      </c>
      <c r="J27">
        <v>165</v>
      </c>
      <c r="K27">
        <v>0.43689424900000001</v>
      </c>
      <c r="L27">
        <v>9.6997841000000008E-3</v>
      </c>
      <c r="M27">
        <v>166</v>
      </c>
      <c r="N27">
        <v>1.0153277329999999</v>
      </c>
      <c r="O27">
        <v>2.2555239500000001E-2</v>
      </c>
    </row>
    <row r="28" spans="1:15" x14ac:dyDescent="0.25">
      <c r="A28" s="6">
        <v>167</v>
      </c>
      <c r="B28" s="6">
        <v>2.2093319999999999</v>
      </c>
      <c r="C28" s="6">
        <v>3.6643399999999999E-3</v>
      </c>
      <c r="D28" s="6">
        <v>168</v>
      </c>
      <c r="E28" s="6">
        <v>6.2308598000000002</v>
      </c>
      <c r="F28" s="6">
        <v>5.6590941999999998E-2</v>
      </c>
      <c r="J28">
        <v>167</v>
      </c>
      <c r="K28">
        <v>0.41341804900000001</v>
      </c>
      <c r="L28">
        <v>1.4874081399999999E-2</v>
      </c>
      <c r="M28">
        <v>168</v>
      </c>
      <c r="N28">
        <v>1.05567521</v>
      </c>
      <c r="O28">
        <v>1.2394219E-2</v>
      </c>
    </row>
    <row r="29" spans="1:15" x14ac:dyDescent="0.25">
      <c r="A29" s="6">
        <v>169</v>
      </c>
      <c r="B29" s="6">
        <v>2.0973647</v>
      </c>
      <c r="C29" s="6">
        <v>4.1294460000000002E-3</v>
      </c>
      <c r="D29" s="6">
        <v>170</v>
      </c>
      <c r="E29" s="6">
        <v>26.668290800000001</v>
      </c>
      <c r="F29" s="6">
        <v>5.3524190999999999E-2</v>
      </c>
      <c r="J29">
        <v>169</v>
      </c>
      <c r="K29">
        <v>0.44181204699999999</v>
      </c>
      <c r="L29">
        <v>8.3680040000000001E-3</v>
      </c>
      <c r="M29">
        <v>170</v>
      </c>
      <c r="N29">
        <v>6.7758520229999997</v>
      </c>
      <c r="O29">
        <v>3.79094575E-2</v>
      </c>
    </row>
    <row r="30" spans="1:15" x14ac:dyDescent="0.25">
      <c r="A30" s="6">
        <v>171</v>
      </c>
      <c r="B30" s="6">
        <v>10.7616297</v>
      </c>
      <c r="C30" s="6">
        <v>6.3415898999999998E-2</v>
      </c>
      <c r="D30" s="6">
        <v>172</v>
      </c>
      <c r="E30" s="6">
        <v>27.250801800000001</v>
      </c>
      <c r="F30" s="6">
        <v>0.242389517</v>
      </c>
      <c r="J30">
        <v>171</v>
      </c>
      <c r="K30">
        <v>0.77760063000000001</v>
      </c>
      <c r="L30">
        <v>1.0982835200000001E-2</v>
      </c>
      <c r="M30">
        <v>172</v>
      </c>
      <c r="N30">
        <v>7.4112951130000004</v>
      </c>
      <c r="O30">
        <v>8.1871852800000006E-2</v>
      </c>
    </row>
    <row r="31" spans="1:15" x14ac:dyDescent="0.25">
      <c r="A31" s="6">
        <v>173</v>
      </c>
      <c r="B31" s="6">
        <v>10.9370683</v>
      </c>
      <c r="C31" s="6">
        <v>0.108640076</v>
      </c>
      <c r="D31" s="6">
        <v>174</v>
      </c>
      <c r="E31" s="6">
        <v>27.1480058</v>
      </c>
      <c r="F31" s="6">
        <v>0.22238186400000001</v>
      </c>
      <c r="J31">
        <v>173</v>
      </c>
      <c r="K31">
        <v>0.703770373</v>
      </c>
      <c r="L31">
        <v>2.0373395999999998E-2</v>
      </c>
      <c r="M31">
        <v>174</v>
      </c>
      <c r="N31">
        <v>7.491296943</v>
      </c>
      <c r="O31">
        <v>4.0716968999999999E-2</v>
      </c>
    </row>
    <row r="32" spans="1:15" x14ac:dyDescent="0.25">
      <c r="A32" s="6">
        <v>175</v>
      </c>
      <c r="B32" s="6">
        <v>2.2382816999999999</v>
      </c>
      <c r="C32" s="6">
        <v>1.8946632000000001E-2</v>
      </c>
      <c r="D32" s="6">
        <v>176</v>
      </c>
      <c r="E32" s="6">
        <v>4.2419855999999996</v>
      </c>
      <c r="F32" s="6">
        <v>3.0920514E-2</v>
      </c>
      <c r="J32">
        <v>175</v>
      </c>
      <c r="K32">
        <v>0.35702491200000003</v>
      </c>
      <c r="L32">
        <v>1.00141758E-2</v>
      </c>
      <c r="M32">
        <v>176</v>
      </c>
      <c r="N32">
        <v>0.74843850999999995</v>
      </c>
      <c r="O32">
        <v>1.275573E-2</v>
      </c>
    </row>
    <row r="33" spans="1:15" x14ac:dyDescent="0.25">
      <c r="A33" s="6">
        <v>177</v>
      </c>
      <c r="B33" s="6">
        <v>2.1338357000000001</v>
      </c>
      <c r="C33" s="6">
        <v>6.4580920000000003E-3</v>
      </c>
      <c r="D33" s="6">
        <v>178</v>
      </c>
      <c r="E33" s="6">
        <v>5.0764186999999996</v>
      </c>
      <c r="F33" s="6">
        <v>2.1322008E-2</v>
      </c>
      <c r="J33">
        <v>177</v>
      </c>
      <c r="K33">
        <v>0.348302104</v>
      </c>
      <c r="L33">
        <v>6.6504190999999999E-3</v>
      </c>
      <c r="M33">
        <v>178</v>
      </c>
      <c r="N33">
        <v>0.89633139500000003</v>
      </c>
      <c r="O33">
        <v>1.9605148400000001E-2</v>
      </c>
    </row>
    <row r="34" spans="1:15" x14ac:dyDescent="0.25">
      <c r="A34" s="6">
        <v>179</v>
      </c>
      <c r="B34" s="6">
        <v>2.1381640000000002</v>
      </c>
      <c r="C34" s="6">
        <v>1.5397278E-2</v>
      </c>
      <c r="D34" s="6">
        <v>180</v>
      </c>
      <c r="E34" s="6">
        <v>5.6291596999999998</v>
      </c>
      <c r="F34" s="6">
        <v>3.2290462999999998E-2</v>
      </c>
      <c r="J34">
        <v>179</v>
      </c>
      <c r="K34">
        <v>0.352681456</v>
      </c>
      <c r="L34">
        <v>9.4351374999999994E-3</v>
      </c>
      <c r="M34">
        <v>180</v>
      </c>
      <c r="N34">
        <v>0.93168928100000004</v>
      </c>
      <c r="O34">
        <v>1.20291279E-2</v>
      </c>
    </row>
    <row r="35" spans="1:15" x14ac:dyDescent="0.25">
      <c r="A35" s="6">
        <v>181</v>
      </c>
      <c r="B35" s="6">
        <v>1.8142535</v>
      </c>
      <c r="C35" s="6">
        <v>1.364334E-2</v>
      </c>
      <c r="D35" s="6">
        <v>182</v>
      </c>
      <c r="E35" s="6">
        <v>3.0286517000000002</v>
      </c>
      <c r="F35" s="6">
        <v>2.3447446E-2</v>
      </c>
      <c r="J35">
        <v>181</v>
      </c>
      <c r="K35">
        <v>0.26164836000000002</v>
      </c>
      <c r="L35">
        <v>1.0183365999999999E-2</v>
      </c>
      <c r="M35">
        <v>182</v>
      </c>
      <c r="N35">
        <v>0.47620073200000002</v>
      </c>
      <c r="O35">
        <v>7.8406164999999996E-3</v>
      </c>
    </row>
    <row r="36" spans="1:15" x14ac:dyDescent="0.25">
      <c r="A36" s="6">
        <v>183</v>
      </c>
      <c r="B36" s="6">
        <v>1.9441014999999999</v>
      </c>
      <c r="C36" s="6">
        <v>2.4176879999999999E-3</v>
      </c>
      <c r="D36" s="6">
        <v>184</v>
      </c>
      <c r="E36" s="6">
        <v>2.9158328999999998</v>
      </c>
      <c r="F36" s="6">
        <v>1.9778562999999999E-2</v>
      </c>
      <c r="J36">
        <v>183</v>
      </c>
      <c r="K36">
        <v>0.27780170900000001</v>
      </c>
      <c r="L36">
        <v>5.5475803000000004E-3</v>
      </c>
      <c r="M36">
        <v>184</v>
      </c>
      <c r="N36">
        <v>0.50997917999999998</v>
      </c>
      <c r="O36">
        <v>4.8385538000000001E-3</v>
      </c>
    </row>
    <row r="37" spans="1:15" x14ac:dyDescent="0.25">
      <c r="A37" s="6">
        <v>185</v>
      </c>
      <c r="B37" s="6">
        <v>1.8127633999999999</v>
      </c>
      <c r="C37" s="6">
        <v>6.2363929999999998E-3</v>
      </c>
      <c r="D37" s="6">
        <v>186</v>
      </c>
      <c r="E37" s="6">
        <v>2.9357004</v>
      </c>
      <c r="F37" s="6">
        <v>2.2404322000000001E-2</v>
      </c>
      <c r="J37">
        <v>185</v>
      </c>
      <c r="K37">
        <v>0.30540598699999999</v>
      </c>
      <c r="L37">
        <v>9.0503615999999992E-3</v>
      </c>
      <c r="M37">
        <v>186</v>
      </c>
      <c r="N37">
        <v>0.44357096699999998</v>
      </c>
      <c r="O37">
        <v>1.0563589599999999E-2</v>
      </c>
    </row>
    <row r="38" spans="1:15" x14ac:dyDescent="0.25">
      <c r="A38" s="6">
        <v>187</v>
      </c>
      <c r="B38" s="6">
        <v>16.647792599999999</v>
      </c>
      <c r="C38" s="6">
        <v>0.13557271400000001</v>
      </c>
      <c r="D38" s="6">
        <v>188</v>
      </c>
      <c r="E38" s="6">
        <v>72.984091800000002</v>
      </c>
      <c r="F38" s="6">
        <v>0.68914266899999999</v>
      </c>
      <c r="J38">
        <v>187</v>
      </c>
      <c r="K38">
        <v>2.305621366</v>
      </c>
      <c r="L38">
        <v>1.44880723E-2</v>
      </c>
      <c r="M38">
        <v>188</v>
      </c>
      <c r="N38">
        <v>13.28882188</v>
      </c>
      <c r="O38">
        <v>1.07689E-2</v>
      </c>
    </row>
    <row r="39" spans="1:15" x14ac:dyDescent="0.25">
      <c r="A39" s="6">
        <v>189</v>
      </c>
      <c r="B39" s="6">
        <v>16.813827799999999</v>
      </c>
      <c r="C39" s="6">
        <v>0.14603159299999999</v>
      </c>
      <c r="D39" s="6">
        <v>190</v>
      </c>
      <c r="E39" s="6">
        <v>78.014815400000003</v>
      </c>
      <c r="F39" s="6">
        <v>0.51617164199999999</v>
      </c>
      <c r="J39">
        <v>189</v>
      </c>
      <c r="K39">
        <v>2.225572546</v>
      </c>
      <c r="L39">
        <v>2.67590235E-2</v>
      </c>
      <c r="M39">
        <v>190</v>
      </c>
      <c r="N39">
        <v>15.187737813</v>
      </c>
      <c r="O39">
        <v>0.1950660954</v>
      </c>
    </row>
    <row r="40" spans="1:15" x14ac:dyDescent="0.25">
      <c r="A40" s="6">
        <v>191</v>
      </c>
      <c r="B40" s="6">
        <v>18.181134400000001</v>
      </c>
      <c r="C40" s="6">
        <v>0.18517403800000001</v>
      </c>
      <c r="D40" s="6">
        <v>192</v>
      </c>
      <c r="E40" s="6">
        <v>105.9782593</v>
      </c>
      <c r="F40" s="6">
        <v>1.1390685519999999</v>
      </c>
      <c r="J40">
        <v>191</v>
      </c>
      <c r="K40">
        <v>2.415105176</v>
      </c>
      <c r="L40">
        <v>2.93297413E-2</v>
      </c>
      <c r="M40">
        <v>192</v>
      </c>
      <c r="N40">
        <v>18.002010197000001</v>
      </c>
      <c r="O40">
        <v>9.3330460899999995E-2</v>
      </c>
    </row>
    <row r="41" spans="1:15" x14ac:dyDescent="0.25">
      <c r="A41" s="6">
        <v>193</v>
      </c>
      <c r="B41" s="6">
        <v>9.7303701999999994</v>
      </c>
      <c r="C41" s="6">
        <v>9.1187783999999994E-2</v>
      </c>
      <c r="D41" s="6">
        <v>194</v>
      </c>
      <c r="E41" s="6">
        <v>14.600025499999999</v>
      </c>
      <c r="F41" s="6">
        <v>0.120345959</v>
      </c>
      <c r="J41">
        <v>193</v>
      </c>
      <c r="K41">
        <v>0.58116160500000003</v>
      </c>
      <c r="L41">
        <v>6.9636107999999997E-3</v>
      </c>
      <c r="M41">
        <v>194</v>
      </c>
      <c r="N41">
        <v>1.244525809</v>
      </c>
      <c r="O41">
        <v>9.0598246000000004E-3</v>
      </c>
    </row>
    <row r="42" spans="1:15" x14ac:dyDescent="0.25">
      <c r="A42" s="6">
        <v>195</v>
      </c>
      <c r="B42" s="6">
        <v>9.8226119999999995</v>
      </c>
      <c r="C42" s="6">
        <v>8.5512055000000003E-2</v>
      </c>
      <c r="D42" s="6">
        <v>196</v>
      </c>
      <c r="E42" s="6">
        <v>14.4070274</v>
      </c>
      <c r="F42" s="6">
        <v>0.13464111200000001</v>
      </c>
      <c r="J42">
        <v>195</v>
      </c>
      <c r="K42">
        <v>0.57811041699999999</v>
      </c>
      <c r="L42">
        <v>8.4053388000000003E-3</v>
      </c>
      <c r="M42">
        <v>196</v>
      </c>
      <c r="N42">
        <v>1.128580659</v>
      </c>
      <c r="O42">
        <v>1.85379442E-2</v>
      </c>
    </row>
    <row r="43" spans="1:15" x14ac:dyDescent="0.25">
      <c r="A43" s="6">
        <v>197</v>
      </c>
      <c r="B43" s="6">
        <v>9.9971618000000007</v>
      </c>
      <c r="C43" s="6">
        <v>0.10142126799999999</v>
      </c>
      <c r="D43" s="6">
        <v>198</v>
      </c>
      <c r="E43" s="6">
        <v>14.782380399999999</v>
      </c>
      <c r="F43" s="6">
        <v>0.17829249899999999</v>
      </c>
      <c r="J43">
        <v>197</v>
      </c>
      <c r="K43">
        <v>0.61479646799999998</v>
      </c>
      <c r="L43">
        <v>2.0235313099999999E-2</v>
      </c>
      <c r="M43">
        <v>198</v>
      </c>
      <c r="N43">
        <v>1.272165985</v>
      </c>
      <c r="O43">
        <v>1.16704488E-2</v>
      </c>
    </row>
    <row r="44" spans="1:15" x14ac:dyDescent="0.25">
      <c r="A44" s="6">
        <v>199</v>
      </c>
      <c r="B44" s="6">
        <v>4.6141740000000002</v>
      </c>
      <c r="C44" s="6">
        <v>3.4681055000000002E-2</v>
      </c>
      <c r="D44" s="6">
        <v>200</v>
      </c>
      <c r="E44" s="6">
        <v>26.179587600000001</v>
      </c>
      <c r="F44" s="6">
        <v>0.22672379000000001</v>
      </c>
      <c r="J44">
        <v>199</v>
      </c>
      <c r="K44">
        <v>0.38740433699999999</v>
      </c>
      <c r="L44">
        <v>3.5146034E-3</v>
      </c>
      <c r="M44">
        <v>200</v>
      </c>
      <c r="N44">
        <v>3.8635204079999999</v>
      </c>
      <c r="O44">
        <v>9.6667770999999993E-3</v>
      </c>
    </row>
    <row r="45" spans="1:15" x14ac:dyDescent="0.25">
      <c r="A45" s="6">
        <v>201</v>
      </c>
      <c r="B45" s="6">
        <v>5.0817687999999999</v>
      </c>
      <c r="C45" s="6">
        <v>2.0904707000000002E-2</v>
      </c>
      <c r="D45" s="6">
        <v>202</v>
      </c>
      <c r="E45" s="6">
        <v>29.039082100000002</v>
      </c>
      <c r="F45" s="6">
        <v>0.38629876600000002</v>
      </c>
      <c r="J45">
        <v>201</v>
      </c>
      <c r="K45">
        <v>0.43109056200000001</v>
      </c>
      <c r="L45">
        <v>4.5064516999999997E-3</v>
      </c>
      <c r="M45">
        <v>202</v>
      </c>
      <c r="N45">
        <v>4.0271045919999997</v>
      </c>
      <c r="O45">
        <v>1.8187205500000001E-2</v>
      </c>
    </row>
    <row r="46" spans="1:15" x14ac:dyDescent="0.25">
      <c r="A46" s="6">
        <v>203</v>
      </c>
      <c r="B46" s="6">
        <v>5.3088253999999999</v>
      </c>
      <c r="C46" s="6">
        <v>3.9766574999999998E-2</v>
      </c>
      <c r="D46" s="6">
        <v>204</v>
      </c>
      <c r="E46" s="6">
        <v>28.322434600000001</v>
      </c>
      <c r="F46" s="6">
        <v>0.14349800800000001</v>
      </c>
      <c r="J46">
        <v>203</v>
      </c>
      <c r="K46">
        <v>0.50286989800000004</v>
      </c>
      <c r="L46">
        <v>5.5937338000000003E-3</v>
      </c>
      <c r="M46">
        <v>204</v>
      </c>
      <c r="N46">
        <v>4.0615433669999996</v>
      </c>
      <c r="O46">
        <v>3.1964194199999997E-2</v>
      </c>
    </row>
    <row r="47" spans="1:15" x14ac:dyDescent="0.25">
      <c r="A47" s="6">
        <v>205</v>
      </c>
      <c r="B47" s="6">
        <v>4.4481387999999997</v>
      </c>
      <c r="C47" s="6">
        <v>4.2115363000000003E-2</v>
      </c>
      <c r="D47" s="6">
        <v>206</v>
      </c>
      <c r="E47" s="6">
        <v>18.784636800000001</v>
      </c>
      <c r="F47" s="6">
        <v>0.16227347</v>
      </c>
      <c r="J47">
        <v>205</v>
      </c>
      <c r="K47">
        <v>1.2356505099999999</v>
      </c>
      <c r="L47">
        <v>5.4489821000000003E-3</v>
      </c>
      <c r="M47">
        <v>206</v>
      </c>
      <c r="N47">
        <v>3.3810586730000001</v>
      </c>
      <c r="O47">
        <v>3.3204632300000002E-2</v>
      </c>
    </row>
    <row r="48" spans="1:15" x14ac:dyDescent="0.25">
      <c r="A48" s="6">
        <v>207</v>
      </c>
      <c r="B48" s="6">
        <v>4.4672967000000003</v>
      </c>
      <c r="C48" s="6">
        <v>2.7074778000000001E-2</v>
      </c>
      <c r="D48" s="6">
        <v>208</v>
      </c>
      <c r="E48" s="6">
        <v>18.996792800000001</v>
      </c>
      <c r="F48" s="6">
        <v>0.150279358</v>
      </c>
      <c r="J48">
        <v>207</v>
      </c>
      <c r="K48">
        <v>1.21875</v>
      </c>
      <c r="L48">
        <v>1.1961096500000001E-2</v>
      </c>
      <c r="M48">
        <v>208</v>
      </c>
      <c r="N48">
        <v>3.5739795920000001</v>
      </c>
      <c r="O48">
        <v>5.1932026200000002E-2</v>
      </c>
    </row>
    <row r="49" spans="1:15" x14ac:dyDescent="0.25">
      <c r="A49" s="6">
        <v>209</v>
      </c>
      <c r="B49" s="6">
        <v>4.6262363999999998</v>
      </c>
      <c r="C49" s="6">
        <v>3.4462611999999997E-2</v>
      </c>
      <c r="D49" s="6">
        <v>210</v>
      </c>
      <c r="E49" s="6">
        <v>18.5519037</v>
      </c>
      <c r="F49" s="6">
        <v>0.152553678</v>
      </c>
      <c r="J49">
        <v>209</v>
      </c>
      <c r="K49">
        <v>1.1575255099999999</v>
      </c>
      <c r="L49">
        <v>1.7777244599999999E-2</v>
      </c>
      <c r="M49">
        <v>210</v>
      </c>
      <c r="N49">
        <v>3.2818877550000001</v>
      </c>
      <c r="O49">
        <v>1.12695134E-2</v>
      </c>
    </row>
    <row r="50" spans="1:15" x14ac:dyDescent="0.25">
      <c r="A50" s="6">
        <v>211</v>
      </c>
      <c r="B50" s="6">
        <v>4.0976201999999997</v>
      </c>
      <c r="C50" s="6">
        <v>1.9197282999999999E-2</v>
      </c>
      <c r="D50" s="6">
        <v>212</v>
      </c>
      <c r="E50" s="6">
        <v>56.427788900000003</v>
      </c>
      <c r="F50" s="6">
        <v>9.2241756999999994E-2</v>
      </c>
      <c r="J50">
        <v>211</v>
      </c>
      <c r="K50">
        <v>0.61323341799999997</v>
      </c>
      <c r="L50">
        <v>1.1423696400000001E-2</v>
      </c>
      <c r="M50">
        <v>212</v>
      </c>
      <c r="N50">
        <v>8.4808673470000002</v>
      </c>
      <c r="O50">
        <v>0.1110151942</v>
      </c>
    </row>
    <row r="51" spans="1:15" x14ac:dyDescent="0.25">
      <c r="A51" s="6">
        <v>213</v>
      </c>
      <c r="B51" s="6">
        <v>4.0514992999999997</v>
      </c>
      <c r="C51" s="6">
        <v>1.0737470000000001E-2</v>
      </c>
      <c r="D51" s="6">
        <v>214</v>
      </c>
      <c r="E51" s="6">
        <v>62.756992599999997</v>
      </c>
      <c r="F51" s="6">
        <v>0.68822885199999995</v>
      </c>
      <c r="J51">
        <v>213</v>
      </c>
      <c r="K51">
        <v>0.69231505100000001</v>
      </c>
      <c r="L51">
        <v>1.52513167E-2</v>
      </c>
      <c r="M51">
        <v>214</v>
      </c>
      <c r="N51">
        <v>8.6157525509999999</v>
      </c>
      <c r="O51">
        <v>0.12568023789999999</v>
      </c>
    </row>
    <row r="52" spans="1:15" x14ac:dyDescent="0.25">
      <c r="A52" s="6">
        <v>215</v>
      </c>
      <c r="B52" s="6">
        <v>4.1260022000000003</v>
      </c>
      <c r="C52" s="6">
        <v>1.6503758E-2</v>
      </c>
      <c r="D52" s="6">
        <v>216</v>
      </c>
      <c r="E52" s="6">
        <v>59.883307100000003</v>
      </c>
      <c r="F52" s="6">
        <v>0.26671982900000002</v>
      </c>
      <c r="J52">
        <v>215</v>
      </c>
      <c r="K52">
        <v>0.67136479599999999</v>
      </c>
      <c r="L52">
        <v>5.7464354000000004E-3</v>
      </c>
      <c r="M52">
        <v>216</v>
      </c>
      <c r="N52">
        <v>8.5006377549999996</v>
      </c>
      <c r="O52">
        <v>8.2361200900000001E-2</v>
      </c>
    </row>
    <row r="53" spans="1:15" x14ac:dyDescent="0.25">
      <c r="A53" s="6">
        <v>217</v>
      </c>
      <c r="B53" s="6">
        <v>4.9980415999999996</v>
      </c>
      <c r="C53" s="6">
        <v>3.9614358000000002E-2</v>
      </c>
      <c r="D53" s="6">
        <v>218</v>
      </c>
      <c r="E53" s="6">
        <v>16.340230200000001</v>
      </c>
      <c r="F53" s="6">
        <v>0.15546638700000001</v>
      </c>
      <c r="J53">
        <v>217</v>
      </c>
      <c r="K53">
        <v>0.57665816299999995</v>
      </c>
      <c r="L53">
        <v>1.3986588899999999E-2</v>
      </c>
      <c r="M53">
        <v>218</v>
      </c>
      <c r="N53">
        <v>1.5385841840000001</v>
      </c>
      <c r="O53">
        <v>5.8014683999999999E-3</v>
      </c>
    </row>
    <row r="54" spans="1:15" x14ac:dyDescent="0.25">
      <c r="A54" s="6">
        <v>219</v>
      </c>
      <c r="B54" s="6">
        <v>4.7326692000000001</v>
      </c>
      <c r="C54" s="6">
        <v>5.6269753999999998E-2</v>
      </c>
      <c r="D54" s="6">
        <v>220</v>
      </c>
      <c r="E54" s="6">
        <v>16.900776199999999</v>
      </c>
      <c r="F54" s="6">
        <v>0.16278922600000001</v>
      </c>
      <c r="J54">
        <v>219</v>
      </c>
      <c r="K54">
        <v>0.50545280599999998</v>
      </c>
      <c r="L54">
        <v>5.1921257000000004E-3</v>
      </c>
      <c r="M54">
        <v>220</v>
      </c>
      <c r="N54">
        <v>1.6288265310000001</v>
      </c>
      <c r="O54">
        <v>4.1454081999999998E-3</v>
      </c>
    </row>
    <row r="55" spans="1:15" x14ac:dyDescent="0.25">
      <c r="A55" s="6">
        <v>221</v>
      </c>
      <c r="B55" s="6">
        <v>4.7660181000000001</v>
      </c>
      <c r="C55" s="6">
        <v>5.1102522999999997E-2</v>
      </c>
      <c r="D55" s="6">
        <v>222</v>
      </c>
      <c r="E55" s="6">
        <v>16.309719399999999</v>
      </c>
      <c r="F55" s="6">
        <v>0.132028161</v>
      </c>
      <c r="J55">
        <v>221</v>
      </c>
      <c r="K55">
        <v>0.55972576500000004</v>
      </c>
      <c r="L55">
        <v>1.5168284799999999E-2</v>
      </c>
      <c r="M55">
        <v>222</v>
      </c>
      <c r="N55">
        <v>1.603954082</v>
      </c>
      <c r="O55">
        <v>1.07287015E-2</v>
      </c>
    </row>
    <row r="56" spans="1:15" x14ac:dyDescent="0.25">
      <c r="A56" s="6">
        <v>223</v>
      </c>
      <c r="B56" s="6">
        <v>3.5931286999999998</v>
      </c>
      <c r="C56" s="6">
        <v>3.5385237E-2</v>
      </c>
      <c r="D56" s="6">
        <v>224</v>
      </c>
      <c r="E56" s="6">
        <v>6.1432585</v>
      </c>
      <c r="F56" s="6">
        <v>5.4947918999999998E-2</v>
      </c>
      <c r="J56">
        <v>223</v>
      </c>
      <c r="K56">
        <v>0.56616709200000004</v>
      </c>
      <c r="L56">
        <v>6.1414358999999996E-3</v>
      </c>
      <c r="M56">
        <v>224</v>
      </c>
      <c r="N56">
        <v>0.80644132599999996</v>
      </c>
      <c r="O56">
        <v>3.8265307000000001E-3</v>
      </c>
    </row>
    <row r="57" spans="1:15" x14ac:dyDescent="0.25">
      <c r="A57" s="6">
        <v>225</v>
      </c>
      <c r="B57" s="6">
        <v>3.9337137000000002</v>
      </c>
      <c r="C57" s="6">
        <v>1.7851967E-2</v>
      </c>
      <c r="D57" s="6">
        <v>226</v>
      </c>
      <c r="E57" s="6">
        <v>6.2120851000000004</v>
      </c>
      <c r="F57" s="6">
        <v>5.3206938000000002E-2</v>
      </c>
      <c r="J57">
        <v>225</v>
      </c>
      <c r="K57">
        <v>0.529081633</v>
      </c>
      <c r="L57">
        <v>9.5816732999999994E-3</v>
      </c>
      <c r="M57">
        <v>226</v>
      </c>
      <c r="N57">
        <v>0.80554846999999996</v>
      </c>
      <c r="O57">
        <v>1.54272486E-2</v>
      </c>
    </row>
    <row r="58" spans="1:15" x14ac:dyDescent="0.25">
      <c r="A58" s="6">
        <v>227</v>
      </c>
      <c r="B58" s="6">
        <v>3.8350859000000002</v>
      </c>
      <c r="C58" s="6">
        <v>2.7074778000000001E-2</v>
      </c>
      <c r="D58" s="6">
        <v>228</v>
      </c>
      <c r="E58" s="6">
        <v>6.2709779000000001</v>
      </c>
      <c r="F58" s="6">
        <v>2.1533470999999998E-2</v>
      </c>
      <c r="J58">
        <v>227</v>
      </c>
      <c r="K58">
        <v>0.52659438800000002</v>
      </c>
      <c r="L58">
        <v>1.7809503899999999E-2</v>
      </c>
      <c r="M58">
        <v>228</v>
      </c>
      <c r="N58">
        <v>0.83099489800000004</v>
      </c>
      <c r="O58">
        <v>6.0589251999999998E-3</v>
      </c>
    </row>
    <row r="59" spans="1:15" x14ac:dyDescent="0.25">
      <c r="A59" s="6">
        <v>229</v>
      </c>
      <c r="B59" s="6">
        <v>10.9660834</v>
      </c>
      <c r="C59" s="6">
        <v>8.9490792E-2</v>
      </c>
      <c r="D59" s="6">
        <v>230</v>
      </c>
      <c r="E59" s="6">
        <v>24.263797199999999</v>
      </c>
      <c r="F59" s="6">
        <v>0.23003058300000001</v>
      </c>
      <c r="J59">
        <v>229</v>
      </c>
      <c r="K59">
        <v>1.213329082</v>
      </c>
      <c r="L59">
        <v>1.18113896E-2</v>
      </c>
      <c r="M59">
        <v>230</v>
      </c>
      <c r="N59">
        <v>3.0892857139999998</v>
      </c>
      <c r="O59">
        <v>4.2259397099999998E-2</v>
      </c>
    </row>
    <row r="60" spans="1:15" x14ac:dyDescent="0.25">
      <c r="A60" s="6">
        <v>231</v>
      </c>
      <c r="B60" s="6">
        <v>11.5457874</v>
      </c>
      <c r="C60" s="6">
        <v>6.0744445000000001E-2</v>
      </c>
      <c r="D60" s="6">
        <v>232</v>
      </c>
      <c r="E60" s="6">
        <v>25.1223551</v>
      </c>
      <c r="F60" s="6">
        <v>0.107139999</v>
      </c>
      <c r="J60">
        <v>231</v>
      </c>
      <c r="K60">
        <v>1.1696428569999999</v>
      </c>
      <c r="L60">
        <v>9.4755471000000004E-3</v>
      </c>
      <c r="M60">
        <v>232</v>
      </c>
      <c r="N60">
        <v>3.1603954079999999</v>
      </c>
      <c r="O60">
        <v>3.3841607900000001E-2</v>
      </c>
    </row>
    <row r="61" spans="1:15" x14ac:dyDescent="0.25">
      <c r="A61" s="6">
        <v>233</v>
      </c>
      <c r="B61" s="6">
        <v>11.3116352</v>
      </c>
      <c r="C61" s="6">
        <v>7.6671024000000004E-2</v>
      </c>
      <c r="D61" s="6">
        <v>234</v>
      </c>
      <c r="E61" s="6">
        <v>24.9449671</v>
      </c>
      <c r="F61" s="6">
        <v>0.26368234800000001</v>
      </c>
      <c r="J61">
        <v>233</v>
      </c>
      <c r="K61">
        <v>1.1438137749999999</v>
      </c>
      <c r="L61">
        <v>1.68100196E-2</v>
      </c>
      <c r="M61">
        <v>234</v>
      </c>
      <c r="N61">
        <v>3.1489158160000001</v>
      </c>
      <c r="O61">
        <v>4.7672994000000003E-2</v>
      </c>
    </row>
    <row r="62" spans="1:15" x14ac:dyDescent="0.25">
      <c r="A62" s="6">
        <v>235</v>
      </c>
      <c r="B62" s="6">
        <v>7.8178011999999999</v>
      </c>
      <c r="C62" s="6">
        <v>1.6365905E-2</v>
      </c>
      <c r="D62" s="6">
        <v>236</v>
      </c>
      <c r="E62" s="6">
        <v>12.5129068</v>
      </c>
      <c r="F62" s="6">
        <v>0.13776824800000001</v>
      </c>
      <c r="J62">
        <v>235</v>
      </c>
      <c r="K62">
        <v>0.43571428600000001</v>
      </c>
      <c r="L62">
        <v>1.1668478E-3</v>
      </c>
      <c r="M62">
        <v>236</v>
      </c>
      <c r="N62">
        <v>0.71922831600000003</v>
      </c>
      <c r="O62">
        <v>1.43342109E-2</v>
      </c>
    </row>
    <row r="63" spans="1:15" x14ac:dyDescent="0.25">
      <c r="A63" s="6">
        <v>237</v>
      </c>
      <c r="B63" s="6">
        <v>7.8575362000000002</v>
      </c>
      <c r="C63" s="6">
        <v>5.2348396999999998E-2</v>
      </c>
      <c r="D63" s="6">
        <v>238</v>
      </c>
      <c r="E63" s="6">
        <v>11.672087599999999</v>
      </c>
      <c r="F63" s="6">
        <v>0.118978561</v>
      </c>
      <c r="J63">
        <v>237</v>
      </c>
      <c r="K63">
        <v>0.44298469400000001</v>
      </c>
      <c r="L63">
        <v>8.2434009999999992E-3</v>
      </c>
      <c r="M63">
        <v>238</v>
      </c>
      <c r="N63">
        <v>0.68523596899999994</v>
      </c>
      <c r="O63">
        <v>7.3836509000000002E-3</v>
      </c>
    </row>
    <row r="64" spans="1:15" x14ac:dyDescent="0.25">
      <c r="A64" s="6">
        <v>239</v>
      </c>
      <c r="B64" s="6">
        <v>7.6091930000000003</v>
      </c>
      <c r="C64" s="6">
        <v>4.3716695E-2</v>
      </c>
      <c r="D64" s="6">
        <v>240</v>
      </c>
      <c r="E64" s="6">
        <v>13.0578427</v>
      </c>
      <c r="F64" s="6">
        <v>6.4907525999999993E-2</v>
      </c>
      <c r="J64">
        <v>239</v>
      </c>
      <c r="K64">
        <v>0.38376913299999998</v>
      </c>
      <c r="L64">
        <v>6.7789049000000004E-3</v>
      </c>
      <c r="M64">
        <v>240</v>
      </c>
      <c r="N64">
        <v>0.67614795900000002</v>
      </c>
      <c r="O64">
        <v>8.2881790999999993E-3</v>
      </c>
    </row>
    <row r="65" spans="1:15" x14ac:dyDescent="0.25">
      <c r="A65" s="6">
        <v>241</v>
      </c>
      <c r="B65" s="6">
        <v>7.9121717</v>
      </c>
      <c r="C65" s="6">
        <v>7.2468152999999993E-2</v>
      </c>
      <c r="D65" s="6">
        <v>242</v>
      </c>
      <c r="E65" s="6">
        <v>16.502008</v>
      </c>
      <c r="F65" s="6">
        <v>0.16747230699999999</v>
      </c>
      <c r="J65">
        <v>241</v>
      </c>
      <c r="K65">
        <v>0.745121174</v>
      </c>
      <c r="L65">
        <v>1.09925374E-2</v>
      </c>
      <c r="M65">
        <v>242</v>
      </c>
      <c r="N65">
        <v>1.685586735</v>
      </c>
      <c r="O65">
        <v>2.4927578299999999E-2</v>
      </c>
    </row>
    <row r="66" spans="1:15" x14ac:dyDescent="0.25">
      <c r="A66" s="6">
        <v>243</v>
      </c>
      <c r="B66" s="6">
        <v>6.9705962000000001</v>
      </c>
      <c r="C66" s="6">
        <v>5.9212528E-2</v>
      </c>
      <c r="D66" s="6">
        <v>244</v>
      </c>
      <c r="E66" s="6">
        <v>16.5921211</v>
      </c>
      <c r="F66" s="6">
        <v>0.16909236</v>
      </c>
      <c r="J66">
        <v>243</v>
      </c>
      <c r="K66">
        <v>0.68415178600000004</v>
      </c>
      <c r="L66">
        <v>1.14679382E-2</v>
      </c>
      <c r="M66">
        <v>244</v>
      </c>
      <c r="N66">
        <v>1.720663265</v>
      </c>
      <c r="O66">
        <v>1.74860074E-2</v>
      </c>
    </row>
    <row r="67" spans="1:15" x14ac:dyDescent="0.25">
      <c r="A67" s="6">
        <v>245</v>
      </c>
      <c r="B67" s="6">
        <v>7.7553606999999998</v>
      </c>
      <c r="C67" s="6">
        <v>4.5094248000000003E-2</v>
      </c>
      <c r="D67" s="6">
        <v>246</v>
      </c>
      <c r="E67" s="6">
        <v>17.1477003</v>
      </c>
      <c r="F67" s="6">
        <v>0.159034648</v>
      </c>
      <c r="J67">
        <v>245</v>
      </c>
      <c r="K67">
        <v>0.71865433700000003</v>
      </c>
      <c r="L67">
        <v>5.7634857999999999E-3</v>
      </c>
      <c r="M67">
        <v>246</v>
      </c>
      <c r="N67">
        <v>1.767219388</v>
      </c>
      <c r="O67">
        <v>6.3535902000000002E-3</v>
      </c>
    </row>
    <row r="68" spans="1:15" x14ac:dyDescent="0.25">
      <c r="A68" s="6">
        <v>247</v>
      </c>
      <c r="B68" s="6">
        <v>6.6583933000000002</v>
      </c>
      <c r="C68" s="6">
        <v>6.9216787000000002E-2</v>
      </c>
      <c r="D68" s="6">
        <v>248</v>
      </c>
      <c r="E68" s="6">
        <v>43.102402499999997</v>
      </c>
      <c r="F68" s="6">
        <v>0.216500579</v>
      </c>
      <c r="J68">
        <v>247</v>
      </c>
      <c r="K68">
        <v>0.51607142900000003</v>
      </c>
      <c r="L68">
        <v>1.19382916E-2</v>
      </c>
      <c r="M68">
        <v>248</v>
      </c>
      <c r="N68">
        <v>4.3727678570000004</v>
      </c>
      <c r="O68">
        <v>2.8092008299999999E-2</v>
      </c>
    </row>
    <row r="69" spans="1:15" x14ac:dyDescent="0.25">
      <c r="A69" s="6">
        <v>249</v>
      </c>
      <c r="B69" s="6">
        <v>7.0656761000000001</v>
      </c>
      <c r="C69" s="6">
        <v>4.1863566999999997E-2</v>
      </c>
      <c r="D69" s="6">
        <v>250</v>
      </c>
      <c r="E69" s="6">
        <v>46.5792073</v>
      </c>
      <c r="F69" s="6">
        <v>0.205280147</v>
      </c>
      <c r="J69">
        <v>249</v>
      </c>
      <c r="K69">
        <v>0.57704081600000001</v>
      </c>
      <c r="L69">
        <v>3.3486697000000001E-3</v>
      </c>
      <c r="M69">
        <v>250</v>
      </c>
      <c r="N69">
        <v>4.4588647960000003</v>
      </c>
      <c r="O69">
        <v>6.7815292200000002E-2</v>
      </c>
    </row>
    <row r="70" spans="1:15" x14ac:dyDescent="0.25">
      <c r="A70" s="6">
        <v>251</v>
      </c>
      <c r="B70" s="6">
        <v>7.3679452999999997</v>
      </c>
      <c r="C70" s="6">
        <v>6.0511931999999997E-2</v>
      </c>
      <c r="D70" s="6">
        <v>252</v>
      </c>
      <c r="E70" s="6">
        <v>45.947705999999997</v>
      </c>
      <c r="F70" s="6">
        <v>0.48233880699999998</v>
      </c>
      <c r="J70">
        <v>251</v>
      </c>
      <c r="K70">
        <v>0.57356505099999999</v>
      </c>
      <c r="L70">
        <v>7.8230353999999992E-3</v>
      </c>
      <c r="M70">
        <v>252</v>
      </c>
      <c r="N70">
        <v>4.6983418370000001</v>
      </c>
      <c r="O70">
        <v>7.1251117599999997E-2</v>
      </c>
    </row>
    <row r="71" spans="1:15" x14ac:dyDescent="0.25">
      <c r="A71" s="6">
        <v>253</v>
      </c>
      <c r="B71" s="6">
        <v>3.3731675999999999</v>
      </c>
      <c r="C71" s="6">
        <v>1.9288855000000001E-2</v>
      </c>
      <c r="D71" s="6">
        <v>254</v>
      </c>
      <c r="E71" s="6">
        <v>4.9008330000000004</v>
      </c>
      <c r="F71" s="6">
        <v>4.0056708000000003E-2</v>
      </c>
      <c r="J71">
        <v>253</v>
      </c>
      <c r="K71">
        <v>0.33970025500000001</v>
      </c>
      <c r="L71">
        <v>1.18074723E-2</v>
      </c>
      <c r="M71">
        <v>254</v>
      </c>
      <c r="N71">
        <v>0.53246173500000005</v>
      </c>
      <c r="O71">
        <v>9.2868946999999993E-3</v>
      </c>
    </row>
    <row r="72" spans="1:15" x14ac:dyDescent="0.25">
      <c r="A72" s="6">
        <v>255</v>
      </c>
      <c r="B72" s="6">
        <v>3.4114833999999998</v>
      </c>
      <c r="C72" s="6">
        <v>2.2030418E-2</v>
      </c>
      <c r="D72" s="6">
        <v>256</v>
      </c>
      <c r="E72" s="6">
        <v>4.7482793000000001</v>
      </c>
      <c r="F72" s="6">
        <v>2.9195283999999998E-2</v>
      </c>
      <c r="J72">
        <v>255</v>
      </c>
      <c r="K72">
        <v>0.40302933699999999</v>
      </c>
      <c r="L72">
        <v>9.4785514999999997E-3</v>
      </c>
      <c r="M72">
        <v>256</v>
      </c>
      <c r="N72">
        <v>0.54521683700000001</v>
      </c>
      <c r="O72">
        <v>5.0309943000000001E-3</v>
      </c>
    </row>
    <row r="73" spans="1:15" x14ac:dyDescent="0.25">
      <c r="A73" s="6">
        <v>257</v>
      </c>
      <c r="B73" s="6">
        <v>3.3667815999999999</v>
      </c>
      <c r="C73" s="6">
        <v>1.6365905E-2</v>
      </c>
      <c r="D73" s="6">
        <v>258</v>
      </c>
      <c r="E73" s="6">
        <v>4.6865483000000001</v>
      </c>
      <c r="F73" s="6">
        <v>3.7566070999999999E-2</v>
      </c>
      <c r="J73">
        <v>257</v>
      </c>
      <c r="K73">
        <v>0.36734693899999998</v>
      </c>
      <c r="L73">
        <v>5.19966E-3</v>
      </c>
      <c r="M73">
        <v>258</v>
      </c>
      <c r="N73">
        <v>0.60730229599999996</v>
      </c>
      <c r="O73">
        <v>1.27364339E-2</v>
      </c>
    </row>
    <row r="74" spans="1:15" x14ac:dyDescent="0.25">
      <c r="A74" s="6">
        <v>259</v>
      </c>
      <c r="B74" s="6">
        <v>6.0460498999999999</v>
      </c>
      <c r="C74" s="6">
        <v>3.4962989999999999E-2</v>
      </c>
      <c r="D74" s="6">
        <v>260</v>
      </c>
      <c r="E74" s="6">
        <v>59.847829500000003</v>
      </c>
      <c r="F74" s="6">
        <v>0.73094187399999999</v>
      </c>
      <c r="J74">
        <v>259</v>
      </c>
      <c r="K74">
        <v>0.41399872399999998</v>
      </c>
      <c r="L74">
        <v>1.6572433E-3</v>
      </c>
      <c r="M74">
        <v>260</v>
      </c>
      <c r="N74">
        <v>7.6699617350000002</v>
      </c>
      <c r="O74">
        <v>5.3918601599999998E-2</v>
      </c>
    </row>
    <row r="75" spans="1:15" x14ac:dyDescent="0.25">
      <c r="A75" s="6">
        <v>261</v>
      </c>
      <c r="B75" s="6">
        <v>6.6101438000000003</v>
      </c>
      <c r="C75" s="6">
        <v>4.3906306999999999E-2</v>
      </c>
      <c r="D75" s="6">
        <v>262</v>
      </c>
      <c r="E75" s="6">
        <v>66.624050999999994</v>
      </c>
      <c r="F75" s="6">
        <v>0.42169122799999997</v>
      </c>
      <c r="J75">
        <v>261</v>
      </c>
      <c r="K75">
        <v>0.59553571400000005</v>
      </c>
      <c r="L75">
        <v>5.9844575000000001E-3</v>
      </c>
      <c r="M75">
        <v>262</v>
      </c>
      <c r="N75">
        <v>8.4205994900000007</v>
      </c>
      <c r="O75">
        <v>3.8206800499999999E-2</v>
      </c>
    </row>
    <row r="76" spans="1:15" x14ac:dyDescent="0.25">
      <c r="A76" s="6">
        <v>263</v>
      </c>
      <c r="B76" s="6">
        <v>6.7527637</v>
      </c>
      <c r="C76" s="6">
        <v>3.8203954999999998E-2</v>
      </c>
      <c r="D76" s="6">
        <v>264</v>
      </c>
      <c r="E76" s="6">
        <v>65.212042499999995</v>
      </c>
      <c r="F76" s="6">
        <v>0.55757424200000005</v>
      </c>
      <c r="J76">
        <v>263</v>
      </c>
      <c r="K76">
        <v>0.56463648</v>
      </c>
      <c r="L76">
        <v>1.0750430599999999E-2</v>
      </c>
      <c r="M76">
        <v>264</v>
      </c>
      <c r="N76">
        <v>8.4671556120000009</v>
      </c>
      <c r="O76">
        <v>5.50901923E-2</v>
      </c>
    </row>
    <row r="77" spans="1:15" x14ac:dyDescent="0.25">
      <c r="A77" s="6">
        <v>265</v>
      </c>
      <c r="B77" s="6">
        <v>6.6876916</v>
      </c>
      <c r="C77" s="6">
        <v>6.1095393999999997E-2</v>
      </c>
      <c r="D77" s="6">
        <v>266</v>
      </c>
      <c r="E77" s="6">
        <v>16.085632700000001</v>
      </c>
      <c r="F77" s="6">
        <v>3.2162112999999999E-2</v>
      </c>
      <c r="J77">
        <v>265</v>
      </c>
      <c r="K77">
        <v>0.29330720700000001</v>
      </c>
      <c r="L77">
        <v>3.8289398999999998E-3</v>
      </c>
      <c r="M77">
        <v>266</v>
      </c>
      <c r="N77">
        <v>1.09548029</v>
      </c>
      <c r="O77">
        <v>1.8401136500000002E-2</v>
      </c>
    </row>
    <row r="78" spans="1:15" x14ac:dyDescent="0.25">
      <c r="A78" s="6">
        <v>267</v>
      </c>
      <c r="B78" s="6">
        <v>6.9823221999999996</v>
      </c>
      <c r="C78" s="6">
        <v>6.0272439999999997E-2</v>
      </c>
      <c r="D78" s="6">
        <v>268</v>
      </c>
      <c r="E78" s="6">
        <v>15.971015100000001</v>
      </c>
      <c r="F78" s="6">
        <v>3.6538070999999998E-2</v>
      </c>
      <c r="J78">
        <v>267</v>
      </c>
      <c r="K78">
        <v>0.31523610099999999</v>
      </c>
      <c r="L78">
        <v>8.1017393000000007E-3</v>
      </c>
      <c r="M78">
        <v>268</v>
      </c>
      <c r="N78">
        <v>1.1126343439999999</v>
      </c>
      <c r="O78">
        <v>6.3108091999999998E-3</v>
      </c>
    </row>
    <row r="79" spans="1:15" x14ac:dyDescent="0.25">
      <c r="A79" s="6">
        <v>269</v>
      </c>
      <c r="B79" s="6">
        <v>6.5273675999999998</v>
      </c>
      <c r="C79" s="6">
        <v>2.9264269999999998E-2</v>
      </c>
      <c r="D79" s="6">
        <v>270</v>
      </c>
      <c r="E79" s="6">
        <v>15.946403999999999</v>
      </c>
      <c r="F79" s="6">
        <v>0.117619641</v>
      </c>
      <c r="J79">
        <v>269</v>
      </c>
      <c r="K79">
        <v>0.25227895500000003</v>
      </c>
      <c r="L79">
        <v>1.2003106899999999E-2</v>
      </c>
      <c r="M79">
        <v>270</v>
      </c>
      <c r="N79">
        <v>1.012539555</v>
      </c>
      <c r="O79">
        <v>6.6408198000000003E-3</v>
      </c>
    </row>
    <row r="80" spans="1:15" x14ac:dyDescent="0.25">
      <c r="A80" s="6">
        <v>271</v>
      </c>
      <c r="B80" s="6">
        <v>24.2916913</v>
      </c>
      <c r="C80" s="6">
        <v>4.9222288000000003E-2</v>
      </c>
      <c r="D80" s="6">
        <v>272</v>
      </c>
      <c r="E80" s="6">
        <v>86.234424700000005</v>
      </c>
      <c r="F80" s="6">
        <v>0.64289628700000001</v>
      </c>
      <c r="J80">
        <v>271</v>
      </c>
      <c r="K80">
        <v>2.185381681</v>
      </c>
      <c r="L80">
        <v>2.0833153E-2</v>
      </c>
      <c r="M80">
        <v>272</v>
      </c>
      <c r="N80">
        <v>8.3396196160000002</v>
      </c>
      <c r="O80">
        <v>7.8461502399999994E-2</v>
      </c>
    </row>
    <row r="81" spans="1:15" x14ac:dyDescent="0.25">
      <c r="A81" s="6">
        <v>273</v>
      </c>
      <c r="B81" s="6">
        <v>26.520757700000001</v>
      </c>
      <c r="C81" s="6">
        <v>0.30594197299999998</v>
      </c>
      <c r="D81" s="6">
        <v>274</v>
      </c>
      <c r="E81" s="6">
        <v>95.509309999999999</v>
      </c>
      <c r="F81" s="6">
        <v>0.47645008</v>
      </c>
      <c r="J81">
        <v>273</v>
      </c>
      <c r="K81">
        <v>2.677013332</v>
      </c>
      <c r="L81">
        <v>2.1570691600000001E-2</v>
      </c>
      <c r="M81">
        <v>274</v>
      </c>
      <c r="N81">
        <v>8.9296954950000007</v>
      </c>
      <c r="O81">
        <v>7.6633229999999997E-3</v>
      </c>
    </row>
    <row r="82" spans="1:15" x14ac:dyDescent="0.25">
      <c r="A82" s="6">
        <v>275</v>
      </c>
      <c r="B82" s="6">
        <v>25.1144067</v>
      </c>
      <c r="C82" s="6">
        <v>0.13470905499999999</v>
      </c>
      <c r="D82" s="6">
        <v>276</v>
      </c>
      <c r="E82" s="6">
        <v>97.189899600000004</v>
      </c>
      <c r="F82" s="6">
        <v>0.73197838100000001</v>
      </c>
      <c r="J82">
        <v>275</v>
      </c>
      <c r="K82">
        <v>2.3581011940000001</v>
      </c>
      <c r="L82">
        <v>2.1570691900000001E-2</v>
      </c>
      <c r="M82">
        <v>276</v>
      </c>
      <c r="N82">
        <v>9.1931959130000003</v>
      </c>
      <c r="O82">
        <v>7.1503022700000002E-2</v>
      </c>
    </row>
    <row r="83" spans="1:15" x14ac:dyDescent="0.25">
      <c r="A83" s="6">
        <v>277</v>
      </c>
      <c r="B83" s="6">
        <v>6.8325458000000001</v>
      </c>
      <c r="C83" s="6">
        <v>5.8511642000000003E-2</v>
      </c>
      <c r="D83" s="6">
        <v>278</v>
      </c>
      <c r="E83" s="6">
        <v>72.719390799999999</v>
      </c>
      <c r="F83" s="6">
        <v>0.65576538699999998</v>
      </c>
      <c r="J83">
        <v>277</v>
      </c>
      <c r="K83">
        <v>0.47074261099999998</v>
      </c>
      <c r="L83">
        <v>8.9010499999999998E-4</v>
      </c>
      <c r="M83">
        <v>278</v>
      </c>
      <c r="N83">
        <v>8.1374257839999995</v>
      </c>
      <c r="O83">
        <v>9.9560394900000002E-2</v>
      </c>
    </row>
    <row r="84" spans="1:15" x14ac:dyDescent="0.25">
      <c r="A84" s="6">
        <v>279</v>
      </c>
      <c r="B84" s="6">
        <v>7.722766</v>
      </c>
      <c r="C84" s="6">
        <v>6.9996877999999998E-2</v>
      </c>
      <c r="D84" s="6">
        <v>280</v>
      </c>
      <c r="E84" s="6">
        <v>77.803349900000001</v>
      </c>
      <c r="F84" s="6">
        <v>0.85437998400000004</v>
      </c>
      <c r="J84">
        <v>279</v>
      </c>
      <c r="K84">
        <v>0.55551075400000005</v>
      </c>
      <c r="L84">
        <v>9.1677927999999995E-3</v>
      </c>
      <c r="M84">
        <v>280</v>
      </c>
      <c r="N84">
        <v>8.4734330270000005</v>
      </c>
      <c r="O84">
        <v>1.8331036500000002E-2</v>
      </c>
    </row>
    <row r="85" spans="1:15" x14ac:dyDescent="0.25">
      <c r="A85" s="6">
        <v>281</v>
      </c>
      <c r="B85" s="6">
        <v>7.6538548000000004</v>
      </c>
      <c r="C85" s="6">
        <v>4.5200570000000002E-2</v>
      </c>
      <c r="D85" s="6">
        <v>282</v>
      </c>
      <c r="E85" s="6">
        <v>75.961029999999994</v>
      </c>
      <c r="F85" s="6">
        <v>0.30963686400000001</v>
      </c>
      <c r="J85">
        <v>281</v>
      </c>
      <c r="K85">
        <v>0.49986323900000001</v>
      </c>
      <c r="L85">
        <v>1.2843094399999999E-2</v>
      </c>
      <c r="M85">
        <v>282</v>
      </c>
      <c r="N85">
        <v>8.5577295810000003</v>
      </c>
      <c r="O85">
        <v>5.1010161900000003E-2</v>
      </c>
    </row>
    <row r="86" spans="1:15" x14ac:dyDescent="0.25">
      <c r="A86" s="6">
        <v>283</v>
      </c>
      <c r="B86" s="6">
        <v>4.0247657999999999</v>
      </c>
      <c r="C86" s="6">
        <v>3.5882628E-2</v>
      </c>
      <c r="D86" s="6">
        <v>284</v>
      </c>
      <c r="E86" s="6">
        <v>12.6597615</v>
      </c>
      <c r="F86" s="6">
        <v>7.8538756000000001E-2</v>
      </c>
      <c r="J86">
        <v>283</v>
      </c>
      <c r="K86">
        <v>8.0207876999999997E-2</v>
      </c>
      <c r="L86">
        <v>8.1995841000000007E-3</v>
      </c>
      <c r="M86">
        <v>284</v>
      </c>
      <c r="N86">
        <v>1.040599107</v>
      </c>
      <c r="O86">
        <v>1.17454334E-2</v>
      </c>
    </row>
    <row r="87" spans="1:15" x14ac:dyDescent="0.25">
      <c r="A87" s="6">
        <v>285</v>
      </c>
      <c r="B87" s="6">
        <v>4.0873485000000001</v>
      </c>
      <c r="C87" s="6">
        <v>3.7347824000000002E-2</v>
      </c>
      <c r="D87" s="6">
        <v>286</v>
      </c>
      <c r="E87" s="6">
        <v>12.187227500000001</v>
      </c>
      <c r="F87" s="6">
        <v>0.105225232</v>
      </c>
      <c r="J87">
        <v>285</v>
      </c>
      <c r="K87">
        <v>0.112806474</v>
      </c>
      <c r="L87">
        <v>6.5727071999999997E-3</v>
      </c>
      <c r="M87">
        <v>286</v>
      </c>
      <c r="N87">
        <v>1.006939434</v>
      </c>
      <c r="O87">
        <v>1.0963020699999999E-2</v>
      </c>
    </row>
    <row r="88" spans="1:15" x14ac:dyDescent="0.25">
      <c r="A88" s="6">
        <v>287</v>
      </c>
      <c r="B88" s="6">
        <v>4.1393835000000001</v>
      </c>
      <c r="C88" s="6">
        <v>2.1967905999999999E-2</v>
      </c>
      <c r="D88" s="6">
        <v>288</v>
      </c>
      <c r="E88" s="6">
        <v>13.385438600000001</v>
      </c>
      <c r="F88" s="6">
        <v>0.12645630199999999</v>
      </c>
      <c r="J88">
        <v>287</v>
      </c>
      <c r="K88">
        <v>0.117993954</v>
      </c>
      <c r="L88">
        <v>8.2344731000000004E-3</v>
      </c>
      <c r="M88">
        <v>288</v>
      </c>
      <c r="N88">
        <v>1.005996256</v>
      </c>
      <c r="O88">
        <v>1.3504643E-2</v>
      </c>
    </row>
    <row r="89" spans="1:15" x14ac:dyDescent="0.25">
      <c r="A89" s="6">
        <v>289</v>
      </c>
      <c r="B89" s="6">
        <v>14.232062000000001</v>
      </c>
      <c r="C89" s="6">
        <v>5.7776046999999997E-2</v>
      </c>
      <c r="D89" s="6">
        <v>290</v>
      </c>
      <c r="E89" s="6">
        <v>41.667158899999997</v>
      </c>
      <c r="F89" s="6">
        <v>0.23204793000000001</v>
      </c>
      <c r="J89">
        <v>289</v>
      </c>
      <c r="K89">
        <v>0.85579512300000005</v>
      </c>
      <c r="L89">
        <v>8.7243987000000002E-3</v>
      </c>
      <c r="M89">
        <v>290</v>
      </c>
      <c r="N89">
        <v>3.534126546</v>
      </c>
      <c r="O89">
        <v>4.40027011E-2</v>
      </c>
    </row>
    <row r="90" spans="1:15" x14ac:dyDescent="0.25">
      <c r="A90" s="6">
        <v>291</v>
      </c>
      <c r="B90" s="6">
        <v>15.3641746</v>
      </c>
      <c r="C90" s="6">
        <v>4.4755341999999997E-2</v>
      </c>
      <c r="D90" s="6">
        <v>292</v>
      </c>
      <c r="E90" s="6">
        <v>42.117191200000001</v>
      </c>
      <c r="F90" s="6">
        <v>0.36544838699999999</v>
      </c>
      <c r="J90">
        <v>291</v>
      </c>
      <c r="K90">
        <v>0.91380058399999997</v>
      </c>
      <c r="L90">
        <v>9.5482241000000006E-3</v>
      </c>
      <c r="M90">
        <v>292</v>
      </c>
      <c r="N90">
        <v>3.6313918009999999</v>
      </c>
      <c r="O90">
        <v>3.7947542799999998E-2</v>
      </c>
    </row>
    <row r="91" spans="1:15" x14ac:dyDescent="0.25">
      <c r="A91" s="6">
        <v>293</v>
      </c>
      <c r="B91" s="6">
        <v>15.385973099999999</v>
      </c>
      <c r="C91" s="6">
        <v>0.15970446299999999</v>
      </c>
      <c r="D91" s="6">
        <v>294</v>
      </c>
      <c r="E91" s="6">
        <v>42.918811300000002</v>
      </c>
      <c r="F91" s="6">
        <v>0.32914324499999997</v>
      </c>
      <c r="J91">
        <v>293</v>
      </c>
      <c r="K91">
        <v>0.88078934600000003</v>
      </c>
      <c r="L91">
        <v>7.2098309000000003E-3</v>
      </c>
      <c r="M91">
        <v>294</v>
      </c>
      <c r="N91">
        <v>3.695645818</v>
      </c>
      <c r="O91">
        <v>1.8946279600000001E-2</v>
      </c>
    </row>
    <row r="92" spans="1:15" x14ac:dyDescent="0.25">
      <c r="A92" s="6">
        <v>295</v>
      </c>
      <c r="B92" s="6">
        <v>18.2035974</v>
      </c>
      <c r="C92" s="6">
        <v>0.232763848</v>
      </c>
      <c r="D92" s="6">
        <v>296</v>
      </c>
      <c r="E92" s="6">
        <v>58.276165200000001</v>
      </c>
      <c r="F92" s="6">
        <v>0.34217998399999999</v>
      </c>
      <c r="J92">
        <v>295</v>
      </c>
      <c r="K92">
        <v>1.33675707</v>
      </c>
      <c r="L92">
        <v>6.3974810100000001E-2</v>
      </c>
      <c r="M92">
        <v>296</v>
      </c>
      <c r="N92">
        <v>5.088012676</v>
      </c>
      <c r="O92">
        <v>8.3574120999999994E-3</v>
      </c>
    </row>
    <row r="93" spans="1:15" x14ac:dyDescent="0.25">
      <c r="A93" s="6">
        <v>297</v>
      </c>
      <c r="B93" s="6">
        <v>18.8132506</v>
      </c>
      <c r="C93" s="6">
        <v>0.16298662799999999</v>
      </c>
      <c r="D93" s="6">
        <v>298</v>
      </c>
      <c r="E93" s="6">
        <v>58.177720600000001</v>
      </c>
      <c r="F93" s="6">
        <v>0.59670566300000005</v>
      </c>
      <c r="J93">
        <v>297</v>
      </c>
      <c r="K93">
        <v>1.34064768</v>
      </c>
      <c r="L93">
        <v>5.5794910500000003E-2</v>
      </c>
      <c r="M93">
        <v>298</v>
      </c>
      <c r="N93">
        <v>5.2978698319999999</v>
      </c>
      <c r="O93">
        <v>7.9017566999999997E-2</v>
      </c>
    </row>
    <row r="94" spans="1:15" x14ac:dyDescent="0.25">
      <c r="A94" s="6">
        <v>299</v>
      </c>
      <c r="B94" s="6">
        <v>19.052330300000001</v>
      </c>
      <c r="C94" s="6">
        <v>0.12834254</v>
      </c>
      <c r="D94" s="6">
        <v>300</v>
      </c>
      <c r="E94" s="6">
        <v>58.9019914</v>
      </c>
      <c r="F94" s="6">
        <v>0.167438485</v>
      </c>
      <c r="J94">
        <v>299</v>
      </c>
      <c r="K94">
        <v>1.22587468</v>
      </c>
      <c r="L94">
        <v>7.6465429200000004E-2</v>
      </c>
      <c r="M94">
        <v>300</v>
      </c>
      <c r="N94">
        <v>5.2088573870000001</v>
      </c>
      <c r="O94">
        <v>4.1124862499999998E-2</v>
      </c>
    </row>
    <row r="95" spans="1:15" x14ac:dyDescent="0.25">
      <c r="A95" s="6">
        <v>301</v>
      </c>
      <c r="B95" s="6">
        <v>5.8720080000000001</v>
      </c>
      <c r="C95" s="6">
        <v>4.8965461000000002E-2</v>
      </c>
      <c r="D95" s="6">
        <v>302</v>
      </c>
      <c r="E95" s="6">
        <v>9.6839226000000007</v>
      </c>
      <c r="F95" s="6">
        <v>0.12705313800000001</v>
      </c>
      <c r="J95">
        <v>301</v>
      </c>
      <c r="K95">
        <v>0.33280279600000001</v>
      </c>
      <c r="L95">
        <v>3.8959655000000001E-3</v>
      </c>
      <c r="M95">
        <v>302</v>
      </c>
      <c r="N95">
        <v>0.69274318700000004</v>
      </c>
      <c r="O95">
        <v>3.6722447399999997E-2</v>
      </c>
    </row>
    <row r="96" spans="1:15" x14ac:dyDescent="0.25">
      <c r="A96" s="6">
        <v>303</v>
      </c>
      <c r="B96" s="6">
        <v>6.1286671000000004</v>
      </c>
      <c r="C96" s="6">
        <v>3.3450763000000001E-2</v>
      </c>
      <c r="D96" s="6">
        <v>304</v>
      </c>
      <c r="E96" s="6">
        <v>16.098289900000001</v>
      </c>
      <c r="F96" s="6">
        <v>0.167111854</v>
      </c>
      <c r="J96">
        <v>303</v>
      </c>
      <c r="K96">
        <v>0.59158732199999997</v>
      </c>
      <c r="L96">
        <v>4.7686496999999996E-3</v>
      </c>
      <c r="M96">
        <v>304</v>
      </c>
      <c r="N96">
        <v>1.364875571</v>
      </c>
      <c r="O96">
        <v>1.9625913599999999E-2</v>
      </c>
    </row>
    <row r="97" spans="1:15" x14ac:dyDescent="0.25">
      <c r="A97" s="6">
        <v>305</v>
      </c>
      <c r="B97" s="6">
        <v>6.1659354000000004</v>
      </c>
      <c r="C97" s="6">
        <v>5.0818725000000002E-2</v>
      </c>
      <c r="D97" s="6">
        <v>306</v>
      </c>
      <c r="E97" s="6">
        <v>16.248066300000001</v>
      </c>
      <c r="F97" s="6">
        <v>0.121892999</v>
      </c>
      <c r="J97">
        <v>305</v>
      </c>
      <c r="K97">
        <v>0.35437799800000003</v>
      </c>
      <c r="L97">
        <v>1.32130453E-2</v>
      </c>
      <c r="M97">
        <v>306</v>
      </c>
      <c r="N97">
        <v>1.46284821</v>
      </c>
      <c r="O97">
        <v>1.55406546E-2</v>
      </c>
    </row>
    <row r="98" spans="1:15" x14ac:dyDescent="0.25">
      <c r="A98" s="6">
        <v>307</v>
      </c>
      <c r="B98" s="6">
        <v>18.543934400000001</v>
      </c>
      <c r="C98" s="6">
        <v>0.174213071</v>
      </c>
      <c r="D98" s="6">
        <v>308</v>
      </c>
      <c r="E98" s="6">
        <v>83.899881899999997</v>
      </c>
      <c r="F98" s="6">
        <v>0.75009419799999999</v>
      </c>
      <c r="J98">
        <v>307</v>
      </c>
      <c r="K98">
        <v>2.0421364870000001</v>
      </c>
      <c r="L98">
        <v>1.9542162799999999E-2</v>
      </c>
      <c r="M98">
        <v>308</v>
      </c>
      <c r="N98">
        <v>7.3168607259999998</v>
      </c>
      <c r="O98">
        <v>8.12615062E-2</v>
      </c>
    </row>
    <row r="99" spans="1:15" x14ac:dyDescent="0.25">
      <c r="A99" s="6">
        <v>309</v>
      </c>
      <c r="B99" s="6">
        <v>18.5650297</v>
      </c>
      <c r="C99" s="6">
        <v>0.20354229500000001</v>
      </c>
      <c r="D99" s="6">
        <v>310</v>
      </c>
      <c r="E99" s="6">
        <v>86.360996299999996</v>
      </c>
      <c r="F99" s="6">
        <v>0.83180049</v>
      </c>
      <c r="J99">
        <v>309</v>
      </c>
      <c r="K99">
        <v>1.9047861580000001</v>
      </c>
      <c r="L99">
        <v>2.3394516000000001E-2</v>
      </c>
      <c r="M99">
        <v>310</v>
      </c>
      <c r="N99">
        <v>8.0413395019999996</v>
      </c>
      <c r="O99">
        <v>5.5144553800000003E-2</v>
      </c>
    </row>
    <row r="100" spans="1:15" x14ac:dyDescent="0.25">
      <c r="A100" s="6">
        <v>311</v>
      </c>
      <c r="B100" s="6">
        <v>19.548069099999999</v>
      </c>
      <c r="C100" s="6">
        <v>0.115089025</v>
      </c>
      <c r="D100" s="6">
        <v>312</v>
      </c>
      <c r="E100" s="6">
        <v>85.763296999999994</v>
      </c>
      <c r="F100" s="6">
        <v>0.49537706399999998</v>
      </c>
      <c r="J100">
        <v>311</v>
      </c>
      <c r="K100">
        <v>2.3150686870000001</v>
      </c>
      <c r="L100">
        <v>1.9128810900000001E-2</v>
      </c>
      <c r="M100">
        <v>312</v>
      </c>
      <c r="N100">
        <v>8.0560766610000005</v>
      </c>
      <c r="O100">
        <v>6.7552157000000002E-2</v>
      </c>
    </row>
    <row r="101" spans="1:15" x14ac:dyDescent="0.25">
      <c r="A101" s="6">
        <v>313</v>
      </c>
      <c r="B101" s="6">
        <v>7.9505948999999996</v>
      </c>
      <c r="C101" s="6">
        <v>5.5023204999999999E-2</v>
      </c>
      <c r="D101" s="6">
        <v>314</v>
      </c>
      <c r="E101" s="6">
        <v>34.100990099999997</v>
      </c>
      <c r="F101" s="6">
        <v>0.17065593600000001</v>
      </c>
      <c r="J101">
        <v>313</v>
      </c>
      <c r="K101">
        <v>0.38231965200000001</v>
      </c>
      <c r="L101">
        <v>4.7792041999999996E-3</v>
      </c>
      <c r="M101">
        <v>314</v>
      </c>
      <c r="N101">
        <v>3.4103344039999999</v>
      </c>
      <c r="O101">
        <v>2.46176746E-2</v>
      </c>
    </row>
    <row r="102" spans="1:15" x14ac:dyDescent="0.25">
      <c r="A102" s="6">
        <v>315</v>
      </c>
      <c r="B102" s="6">
        <v>8.4983685999999992</v>
      </c>
      <c r="C102" s="6">
        <v>7.3927128999999994E-2</v>
      </c>
      <c r="D102" s="6">
        <v>316</v>
      </c>
      <c r="E102" s="6">
        <v>38.313011600000003</v>
      </c>
      <c r="F102" s="6">
        <v>0.12889420400000001</v>
      </c>
      <c r="J102">
        <v>315</v>
      </c>
      <c r="K102">
        <v>0.48801456300000001</v>
      </c>
      <c r="L102">
        <v>8.9747245999999992E-3</v>
      </c>
      <c r="M102">
        <v>316</v>
      </c>
      <c r="N102">
        <v>3.857165089</v>
      </c>
      <c r="O102">
        <v>1.95599365E-2</v>
      </c>
    </row>
    <row r="103" spans="1:15" x14ac:dyDescent="0.25">
      <c r="A103" s="6">
        <v>317</v>
      </c>
      <c r="B103" s="6">
        <v>7.7572216000000003</v>
      </c>
      <c r="C103" s="6">
        <v>2.6720671000000001E-2</v>
      </c>
      <c r="D103" s="6">
        <v>318</v>
      </c>
      <c r="E103" s="6">
        <v>37.145740199999999</v>
      </c>
      <c r="F103" s="6">
        <v>0.36177680899999998</v>
      </c>
      <c r="J103">
        <v>317</v>
      </c>
      <c r="K103">
        <v>0.39505255900000003</v>
      </c>
      <c r="L103">
        <v>1.7184412900000001E-2</v>
      </c>
      <c r="M103">
        <v>318</v>
      </c>
      <c r="N103">
        <v>3.8241538510000002</v>
      </c>
      <c r="O103">
        <v>4.5390451999999998E-2</v>
      </c>
    </row>
    <row r="104" spans="1:15" x14ac:dyDescent="0.25">
      <c r="A104" s="6">
        <v>319</v>
      </c>
      <c r="B104" s="6">
        <v>7.1208476999999997</v>
      </c>
      <c r="C104" s="6">
        <v>2.4611144000000001E-2</v>
      </c>
      <c r="D104" s="6">
        <v>320</v>
      </c>
      <c r="E104" s="6">
        <v>52.622633800000003</v>
      </c>
      <c r="F104" s="6">
        <v>0.44422666199999999</v>
      </c>
      <c r="J104">
        <v>319</v>
      </c>
      <c r="K104">
        <v>0.17753208000000001</v>
      </c>
      <c r="L104">
        <v>1.0030453700000001E-2</v>
      </c>
      <c r="M104">
        <v>320</v>
      </c>
      <c r="N104">
        <v>7.6434361869999998</v>
      </c>
      <c r="O104">
        <v>7.2893991000000005E-2</v>
      </c>
    </row>
    <row r="105" spans="1:15" x14ac:dyDescent="0.25">
      <c r="A105" s="6">
        <v>321</v>
      </c>
      <c r="B105" s="6">
        <v>8.1038872000000008</v>
      </c>
      <c r="C105" s="6">
        <v>4.2406790999999999E-2</v>
      </c>
      <c r="D105" s="6">
        <v>322</v>
      </c>
      <c r="E105" s="6">
        <v>53.649270100000003</v>
      </c>
      <c r="F105" s="6">
        <v>0.59678852199999999</v>
      </c>
      <c r="J105">
        <v>321</v>
      </c>
      <c r="K105">
        <v>0.35874019699999998</v>
      </c>
      <c r="L105">
        <v>4.0383047000000002E-3</v>
      </c>
      <c r="M105">
        <v>322</v>
      </c>
      <c r="N105">
        <v>7.455979514</v>
      </c>
      <c r="O105">
        <v>0.1078663455</v>
      </c>
    </row>
    <row r="106" spans="1:15" x14ac:dyDescent="0.25">
      <c r="A106" s="6">
        <v>323</v>
      </c>
      <c r="B106" s="6">
        <v>7.7248754999999996</v>
      </c>
      <c r="C106" s="6">
        <v>5.9678851999999998E-2</v>
      </c>
      <c r="D106" s="6">
        <v>324</v>
      </c>
      <c r="E106" s="6">
        <v>50.091201900000002</v>
      </c>
      <c r="F106" s="6">
        <v>0.53176996300000001</v>
      </c>
      <c r="J106">
        <v>323</v>
      </c>
      <c r="K106">
        <v>0.27444364300000001</v>
      </c>
      <c r="L106">
        <v>9.7991365999999993E-3</v>
      </c>
      <c r="M106">
        <v>324</v>
      </c>
      <c r="N106">
        <v>6.8334818840000002</v>
      </c>
      <c r="O106">
        <v>4.3354309799999997E-2</v>
      </c>
    </row>
    <row r="107" spans="1:15" x14ac:dyDescent="0.25">
      <c r="A107" s="6">
        <v>325</v>
      </c>
      <c r="B107" s="6">
        <v>10.0158214</v>
      </c>
      <c r="C107" s="6">
        <v>4.0099506E-2</v>
      </c>
      <c r="D107" s="6">
        <v>326</v>
      </c>
      <c r="E107" s="6">
        <v>34.2556887</v>
      </c>
      <c r="F107" s="6">
        <v>0.206091621</v>
      </c>
      <c r="J107">
        <v>325</v>
      </c>
      <c r="K107">
        <v>0.232884852</v>
      </c>
      <c r="L107">
        <v>6.5369232000000001E-3</v>
      </c>
      <c r="M107">
        <v>326</v>
      </c>
      <c r="N107">
        <v>2.7583624539999998</v>
      </c>
      <c r="O107">
        <v>2.3579455700000002E-2</v>
      </c>
    </row>
    <row r="108" spans="1:15" x14ac:dyDescent="0.25">
      <c r="A108" s="6">
        <v>327</v>
      </c>
      <c r="B108" s="6">
        <v>10.856116200000001</v>
      </c>
      <c r="C108" s="6">
        <v>9.7483057999999997E-2</v>
      </c>
      <c r="D108" s="6">
        <v>328</v>
      </c>
      <c r="E108" s="6">
        <v>36.660549000000003</v>
      </c>
      <c r="F108" s="6">
        <v>0.36706840800000001</v>
      </c>
      <c r="J108">
        <v>327</v>
      </c>
      <c r="K108">
        <v>0.18940043100000001</v>
      </c>
      <c r="L108">
        <v>1.30961576E-2</v>
      </c>
      <c r="M108">
        <v>328</v>
      </c>
      <c r="N108">
        <v>3.137713185</v>
      </c>
      <c r="O108">
        <v>2.7091260299999999E-2</v>
      </c>
    </row>
    <row r="109" spans="1:15" x14ac:dyDescent="0.25">
      <c r="A109" s="6">
        <v>329</v>
      </c>
      <c r="B109" s="6">
        <v>10.124813700000001</v>
      </c>
      <c r="C109" s="6">
        <v>0.116402636</v>
      </c>
      <c r="D109" s="6">
        <v>330</v>
      </c>
      <c r="E109" s="6">
        <v>34.691657499999998</v>
      </c>
      <c r="F109" s="6">
        <v>0.22926110899999999</v>
      </c>
      <c r="J109">
        <v>329</v>
      </c>
      <c r="K109">
        <v>0.20918603499999999</v>
      </c>
      <c r="L109">
        <v>4.8738369000000002E-3</v>
      </c>
      <c r="M109">
        <v>330</v>
      </c>
      <c r="N109">
        <v>2.8141831169999998</v>
      </c>
      <c r="O109">
        <v>4.7126591000000002E-2</v>
      </c>
    </row>
    <row r="110" spans="1:15" x14ac:dyDescent="0.25">
      <c r="A110" s="6">
        <v>331</v>
      </c>
      <c r="B110" s="6">
        <v>3.2365061000000002</v>
      </c>
      <c r="C110" s="6">
        <v>1.6625305999999999E-2</v>
      </c>
      <c r="D110" s="6">
        <v>332</v>
      </c>
      <c r="E110" s="6">
        <v>21.0704441</v>
      </c>
      <c r="F110" s="6">
        <v>8.5397478999999998E-2</v>
      </c>
      <c r="J110">
        <v>331</v>
      </c>
      <c r="K110">
        <v>-4.1833339999999997E-2</v>
      </c>
      <c r="L110">
        <v>1.0976372E-2</v>
      </c>
      <c r="M110">
        <v>332</v>
      </c>
      <c r="N110">
        <v>1.4230682720000001</v>
      </c>
      <c r="O110">
        <v>3.1461033E-3</v>
      </c>
    </row>
    <row r="111" spans="1:15" x14ac:dyDescent="0.25">
      <c r="A111" s="6">
        <v>333</v>
      </c>
      <c r="B111" s="6">
        <v>3.4959777999999999</v>
      </c>
      <c r="C111" s="6">
        <v>2.7621466000000001E-2</v>
      </c>
      <c r="D111" s="6">
        <v>334</v>
      </c>
      <c r="E111" s="6">
        <v>21.3334318</v>
      </c>
      <c r="F111" s="6">
        <v>7.9390353999999996E-2</v>
      </c>
      <c r="J111">
        <v>333</v>
      </c>
      <c r="K111">
        <v>-2.5650392000000001E-2</v>
      </c>
      <c r="L111">
        <v>1.5303342399999999E-2</v>
      </c>
      <c r="M111">
        <v>334</v>
      </c>
      <c r="N111">
        <v>1.4627683760000001</v>
      </c>
      <c r="O111">
        <v>2.5960076200000001E-2</v>
      </c>
    </row>
    <row r="112" spans="1:15" x14ac:dyDescent="0.25">
      <c r="A112" s="6">
        <v>335</v>
      </c>
      <c r="B112" s="6">
        <v>3.56067</v>
      </c>
      <c r="C112" s="6">
        <v>1.7051100999999999E-2</v>
      </c>
      <c r="D112" s="6">
        <v>336</v>
      </c>
      <c r="E112" s="6">
        <v>20.405943199999999</v>
      </c>
      <c r="F112" s="6">
        <v>0.28827367100000001</v>
      </c>
      <c r="J112">
        <v>335</v>
      </c>
      <c r="K112">
        <v>9.3952616000000003E-2</v>
      </c>
      <c r="L112">
        <v>1.34094123E-2</v>
      </c>
      <c r="M112">
        <v>336</v>
      </c>
      <c r="N112">
        <v>1.687628218</v>
      </c>
      <c r="O112">
        <v>1.8682537799999999E-2</v>
      </c>
    </row>
    <row r="113" spans="1:15" x14ac:dyDescent="0.25">
      <c r="A113" s="6">
        <v>337</v>
      </c>
      <c r="B113" s="6">
        <v>7.1124096000000003</v>
      </c>
      <c r="C113" s="6">
        <v>2.0172683E-2</v>
      </c>
      <c r="D113" s="6">
        <v>338</v>
      </c>
      <c r="E113" s="6">
        <v>12.145037</v>
      </c>
      <c r="F113" s="6">
        <v>0.128261609</v>
      </c>
      <c r="J113">
        <v>337</v>
      </c>
      <c r="K113">
        <v>0.26403147100000002</v>
      </c>
      <c r="L113">
        <v>1.9599465900000002E-2</v>
      </c>
      <c r="M113">
        <v>338</v>
      </c>
      <c r="N113">
        <v>0.70157044099999999</v>
      </c>
      <c r="O113">
        <v>1.7815358E-2</v>
      </c>
    </row>
    <row r="114" spans="1:15" x14ac:dyDescent="0.25">
      <c r="A114" s="6">
        <v>339</v>
      </c>
      <c r="B114" s="6">
        <v>7.0948302999999999</v>
      </c>
      <c r="C114" s="6">
        <v>7.4854349000000001E-2</v>
      </c>
      <c r="D114" s="6">
        <v>340</v>
      </c>
      <c r="E114" s="6">
        <v>12.5521756</v>
      </c>
      <c r="F114" s="6">
        <v>0.158361315</v>
      </c>
      <c r="J114">
        <v>339</v>
      </c>
      <c r="K114">
        <v>0.16007649099999999</v>
      </c>
      <c r="L114">
        <v>5.0000356000000001E-3</v>
      </c>
      <c r="M114">
        <v>340</v>
      </c>
      <c r="N114">
        <v>0.67952915000000003</v>
      </c>
      <c r="O114">
        <v>1.1046620700000001E-2</v>
      </c>
    </row>
    <row r="115" spans="1:15" x14ac:dyDescent="0.25">
      <c r="A115" s="6">
        <v>341</v>
      </c>
      <c r="B115" s="6">
        <v>7.2446066</v>
      </c>
      <c r="C115" s="6">
        <v>5.9296504999999999E-2</v>
      </c>
      <c r="D115" s="6">
        <v>342</v>
      </c>
      <c r="E115" s="6">
        <v>13.078150900000001</v>
      </c>
      <c r="F115" s="6">
        <v>5.1849362000000003E-2</v>
      </c>
      <c r="J115">
        <v>341</v>
      </c>
      <c r="K115">
        <v>0.16342779800000001</v>
      </c>
      <c r="L115">
        <v>3.1579627000000001E-3</v>
      </c>
      <c r="M115">
        <v>342</v>
      </c>
      <c r="N115">
        <v>0.75905825400000004</v>
      </c>
      <c r="O115">
        <v>1.8885968E-2</v>
      </c>
    </row>
    <row r="116" spans="1:15" x14ac:dyDescent="0.25">
      <c r="A116" s="6">
        <v>343</v>
      </c>
      <c r="B116" s="6">
        <v>7.1025651999999999</v>
      </c>
      <c r="C116" s="6">
        <v>2.7531814000000002E-2</v>
      </c>
      <c r="D116" s="6">
        <v>344</v>
      </c>
      <c r="E116" s="6">
        <v>12.0142463</v>
      </c>
      <c r="F116" s="6">
        <v>4.6542570999999998E-2</v>
      </c>
      <c r="J116">
        <v>343</v>
      </c>
      <c r="K116">
        <v>5.7539371999999998E-2</v>
      </c>
      <c r="L116">
        <v>9.3066889000000003E-3</v>
      </c>
      <c r="M116">
        <v>344</v>
      </c>
      <c r="N116">
        <v>0.44822448599999998</v>
      </c>
      <c r="O116">
        <v>8.0296896000000006E-3</v>
      </c>
    </row>
    <row r="117" spans="1:15" x14ac:dyDescent="0.25">
      <c r="A117" s="6">
        <v>345</v>
      </c>
      <c r="B117" s="6">
        <v>7.3296909000000001</v>
      </c>
      <c r="C117" s="6">
        <v>5.0251229000000001E-2</v>
      </c>
      <c r="D117" s="6">
        <v>346</v>
      </c>
      <c r="E117" s="6">
        <v>11.220361199999999</v>
      </c>
      <c r="F117" s="6">
        <v>8.6387627999999994E-2</v>
      </c>
      <c r="J117">
        <v>345</v>
      </c>
      <c r="K117">
        <v>0.12024749</v>
      </c>
      <c r="L117">
        <v>7.6081663000000001E-3</v>
      </c>
      <c r="M117">
        <v>346</v>
      </c>
      <c r="N117">
        <v>0.41007113899999997</v>
      </c>
      <c r="O117">
        <v>7.3201945999999997E-3</v>
      </c>
    </row>
    <row r="118" spans="1:15" x14ac:dyDescent="0.25">
      <c r="A118" s="6">
        <v>347</v>
      </c>
      <c r="B118" s="6">
        <v>6.8156695999999997</v>
      </c>
      <c r="C118" s="6">
        <v>5.0334796000000001E-2</v>
      </c>
      <c r="D118" s="6">
        <v>348</v>
      </c>
      <c r="E118" s="6">
        <v>10.400458499999999</v>
      </c>
      <c r="F118" s="6">
        <v>9.9075414000000001E-2</v>
      </c>
      <c r="J118">
        <v>347</v>
      </c>
      <c r="K118">
        <v>3.6033000000000003E-2</v>
      </c>
      <c r="L118">
        <v>1.7737853800000002E-2</v>
      </c>
      <c r="M118">
        <v>348</v>
      </c>
      <c r="N118">
        <v>0.35348560099999998</v>
      </c>
      <c r="O118">
        <v>9.7834014000000007E-3</v>
      </c>
    </row>
    <row r="119" spans="1:15" x14ac:dyDescent="0.25">
      <c r="A119" s="6">
        <v>349</v>
      </c>
      <c r="B119" s="6">
        <v>6.6602677999999997</v>
      </c>
      <c r="C119" s="6">
        <v>6.8142753E-2</v>
      </c>
      <c r="D119" s="6">
        <v>350</v>
      </c>
      <c r="E119" s="6">
        <v>45.443211499999997</v>
      </c>
      <c r="F119" s="6">
        <v>9.6670652999999995E-2</v>
      </c>
      <c r="J119">
        <v>349</v>
      </c>
      <c r="K119">
        <v>0.53406951599999997</v>
      </c>
      <c r="L119">
        <v>9.2437709999999996E-3</v>
      </c>
      <c r="M119">
        <v>350</v>
      </c>
      <c r="N119">
        <v>4.8307679439999998</v>
      </c>
      <c r="O119">
        <v>3.37907868E-2</v>
      </c>
    </row>
    <row r="120" spans="1:15" x14ac:dyDescent="0.25">
      <c r="A120" s="6">
        <v>351</v>
      </c>
      <c r="B120" s="6">
        <v>6.7629314000000003</v>
      </c>
      <c r="C120" s="6">
        <v>6.2945012999999994E-2</v>
      </c>
      <c r="D120" s="6">
        <v>352</v>
      </c>
      <c r="E120" s="6">
        <v>50.9139172</v>
      </c>
      <c r="F120" s="6">
        <v>0.53704384599999999</v>
      </c>
      <c r="J120">
        <v>351</v>
      </c>
      <c r="K120">
        <v>0.56790483199999997</v>
      </c>
      <c r="L120">
        <v>8.8954888000000003E-3</v>
      </c>
      <c r="M120">
        <v>352</v>
      </c>
      <c r="N120">
        <v>5.2993065079999999</v>
      </c>
      <c r="O120">
        <v>4.9154180999999998E-2</v>
      </c>
    </row>
    <row r="121" spans="1:15" x14ac:dyDescent="0.25">
      <c r="A121" s="6">
        <v>353</v>
      </c>
      <c r="B121" s="6">
        <v>6.212345</v>
      </c>
      <c r="C121" s="6">
        <v>7.5088480999999999E-2</v>
      </c>
      <c r="D121" s="6">
        <v>354</v>
      </c>
      <c r="E121" s="6">
        <v>50.731091599999999</v>
      </c>
      <c r="F121" s="6">
        <v>0.40510479300000002</v>
      </c>
      <c r="J121">
        <v>353</v>
      </c>
      <c r="K121">
        <v>0.45750502900000001</v>
      </c>
      <c r="L121">
        <v>1.73063574E-2</v>
      </c>
      <c r="M121">
        <v>354</v>
      </c>
      <c r="N121">
        <v>4.9712650649999999</v>
      </c>
      <c r="O121">
        <v>3.10222967E-2</v>
      </c>
    </row>
    <row r="122" spans="1:15" x14ac:dyDescent="0.25">
      <c r="A122" s="6">
        <v>355</v>
      </c>
      <c r="B122" s="6">
        <v>4.3615868999999998</v>
      </c>
      <c r="C122" s="6">
        <v>3.8827772000000003E-2</v>
      </c>
      <c r="D122" s="6">
        <v>356</v>
      </c>
      <c r="E122" s="6">
        <v>9.3344444000000006</v>
      </c>
      <c r="F122" s="6">
        <v>0.107509998</v>
      </c>
      <c r="J122">
        <v>355</v>
      </c>
      <c r="K122">
        <v>1.9276463000000001E-2</v>
      </c>
      <c r="L122">
        <v>7.5947870000000004E-3</v>
      </c>
      <c r="M122">
        <v>356</v>
      </c>
      <c r="N122">
        <v>0.41090896599999999</v>
      </c>
      <c r="O122">
        <v>1.1112600300000001E-2</v>
      </c>
    </row>
    <row r="123" spans="1:15" x14ac:dyDescent="0.25">
      <c r="A123" s="6">
        <v>357</v>
      </c>
      <c r="B123" s="6">
        <v>4.6280904999999999</v>
      </c>
      <c r="C123" s="6">
        <v>3.8456695999999999E-2</v>
      </c>
      <c r="D123" s="6">
        <v>358</v>
      </c>
      <c r="E123" s="6">
        <v>9.4117937000000005</v>
      </c>
      <c r="F123" s="6">
        <v>6.157907E-2</v>
      </c>
      <c r="J123">
        <v>357</v>
      </c>
      <c r="K123">
        <v>-2.3433373E-2</v>
      </c>
      <c r="L123">
        <v>2.8582551000000001E-3</v>
      </c>
      <c r="M123">
        <v>358</v>
      </c>
      <c r="N123">
        <v>0.44893341599999997</v>
      </c>
      <c r="O123">
        <v>1.6848125799999999E-2</v>
      </c>
    </row>
    <row r="124" spans="1:15" x14ac:dyDescent="0.25">
      <c r="A124" s="6">
        <v>359</v>
      </c>
      <c r="B124" s="6">
        <v>4.4860490000000004</v>
      </c>
      <c r="C124" s="6">
        <v>9.8444580000000004E-3</v>
      </c>
      <c r="D124" s="6">
        <v>360</v>
      </c>
      <c r="E124" s="6">
        <v>9.1136472000000008</v>
      </c>
      <c r="F124" s="6">
        <v>8.3322593E-2</v>
      </c>
      <c r="J124">
        <v>359</v>
      </c>
      <c r="K124">
        <v>2.1603043999999998E-2</v>
      </c>
      <c r="L124">
        <v>7.0067133999999996E-3</v>
      </c>
      <c r="M124">
        <v>360</v>
      </c>
      <c r="N124">
        <v>0.408459933</v>
      </c>
      <c r="O124">
        <v>5.8803485000000003E-3</v>
      </c>
    </row>
    <row r="125" spans="1:15" x14ac:dyDescent="0.25">
      <c r="A125" s="6">
        <v>361</v>
      </c>
      <c r="B125" s="6">
        <v>5.3636121000000001</v>
      </c>
      <c r="C125" s="6">
        <v>4.5413383000000002E-2</v>
      </c>
      <c r="D125" s="6">
        <v>362</v>
      </c>
      <c r="E125" s="6">
        <v>24.4956122</v>
      </c>
      <c r="F125" s="6">
        <v>0.155495627</v>
      </c>
      <c r="J125">
        <v>361</v>
      </c>
      <c r="K125">
        <v>0.330413138</v>
      </c>
      <c r="L125">
        <v>8.3760376000000004E-3</v>
      </c>
      <c r="M125">
        <v>362</v>
      </c>
      <c r="N125">
        <v>2.6897980509999999</v>
      </c>
      <c r="O125">
        <v>3.5199586200000001E-2</v>
      </c>
    </row>
    <row r="126" spans="1:15" x14ac:dyDescent="0.25">
      <c r="A126" s="6">
        <v>363</v>
      </c>
      <c r="B126" s="6">
        <v>5.6209743000000003</v>
      </c>
      <c r="C126" s="6">
        <v>4.6062023000000001E-2</v>
      </c>
      <c r="D126" s="6">
        <v>364</v>
      </c>
      <c r="E126" s="6">
        <v>25.557407300000001</v>
      </c>
      <c r="F126" s="6">
        <v>0.22534554500000001</v>
      </c>
      <c r="J126">
        <v>363</v>
      </c>
      <c r="K126">
        <v>0.38442074700000001</v>
      </c>
      <c r="L126">
        <v>2.5823478099999998E-2</v>
      </c>
      <c r="M126">
        <v>364</v>
      </c>
      <c r="N126">
        <v>3.055863945</v>
      </c>
      <c r="O126">
        <v>2.10717102E-2</v>
      </c>
    </row>
    <row r="127" spans="1:15" x14ac:dyDescent="0.25">
      <c r="A127" s="6">
        <v>365</v>
      </c>
      <c r="B127" s="6">
        <v>5.4599470999999999</v>
      </c>
      <c r="C127" s="6">
        <v>2.5845885999999998E-2</v>
      </c>
      <c r="D127" s="6">
        <v>366</v>
      </c>
      <c r="E127" s="6">
        <v>25.163628899999999</v>
      </c>
      <c r="F127" s="6">
        <v>0.209659544</v>
      </c>
      <c r="J127">
        <v>365</v>
      </c>
      <c r="K127">
        <v>0.42476533300000002</v>
      </c>
      <c r="L127">
        <v>1.32927481E-2</v>
      </c>
      <c r="M127">
        <v>366</v>
      </c>
      <c r="N127">
        <v>3.020417423</v>
      </c>
      <c r="O127">
        <v>2.3950124499999999E-2</v>
      </c>
    </row>
    <row r="128" spans="1:15" x14ac:dyDescent="0.25">
      <c r="A128" s="6">
        <v>367</v>
      </c>
      <c r="B128" s="6">
        <v>5.2602453000000002</v>
      </c>
      <c r="C128" s="6">
        <v>5.6896417999999997E-2</v>
      </c>
      <c r="D128" s="6">
        <v>368</v>
      </c>
      <c r="E128" s="6">
        <v>7.6559642999999999</v>
      </c>
      <c r="F128" s="6">
        <v>7.4456960000000003E-2</v>
      </c>
      <c r="J128">
        <v>367</v>
      </c>
      <c r="K128">
        <v>-0.124017711</v>
      </c>
      <c r="L128">
        <v>4.2529380999999998E-2</v>
      </c>
      <c r="M128">
        <v>368</v>
      </c>
      <c r="N128">
        <v>8.4414279999999994E-2</v>
      </c>
      <c r="O128">
        <v>6.2031203E-3</v>
      </c>
    </row>
    <row r="129" spans="1:15" x14ac:dyDescent="0.25">
      <c r="A129" s="6">
        <v>369</v>
      </c>
      <c r="B129" s="6">
        <v>5.7412172999999997</v>
      </c>
      <c r="C129" s="6">
        <v>3.0236547999999999E-2</v>
      </c>
      <c r="D129" s="6">
        <v>370</v>
      </c>
      <c r="E129" s="6">
        <v>8.0237251000000001</v>
      </c>
      <c r="F129" s="6">
        <v>5.0177377000000002E-2</v>
      </c>
      <c r="J129">
        <v>369</v>
      </c>
      <c r="K129">
        <v>-4.8684185999999997E-2</v>
      </c>
      <c r="L129">
        <v>2.2595815599999999E-2</v>
      </c>
      <c r="M129">
        <v>370</v>
      </c>
      <c r="N129">
        <v>0.104779917</v>
      </c>
      <c r="O129">
        <v>1.4396641E-3</v>
      </c>
    </row>
    <row r="130" spans="1:15" x14ac:dyDescent="0.25">
      <c r="A130" s="6">
        <v>371</v>
      </c>
      <c r="B130" s="6">
        <v>5.8691953000000003</v>
      </c>
      <c r="C130" s="6">
        <v>5.4757466999999997E-2</v>
      </c>
      <c r="D130" s="6">
        <v>372</v>
      </c>
      <c r="E130" s="6">
        <v>8.0518522000000008</v>
      </c>
      <c r="F130" s="6">
        <v>8.5333763000000007E-2</v>
      </c>
      <c r="J130">
        <v>371</v>
      </c>
      <c r="K130">
        <v>-4.5358658000000003E-2</v>
      </c>
      <c r="L130">
        <v>3.5480896000000001E-3</v>
      </c>
      <c r="M130">
        <v>372</v>
      </c>
      <c r="N130">
        <v>0.12714344999999999</v>
      </c>
      <c r="O130">
        <v>6.2151614000000004E-3</v>
      </c>
    </row>
    <row r="131" spans="1:15" x14ac:dyDescent="0.25">
      <c r="A131" s="6">
        <v>373</v>
      </c>
      <c r="B131" s="6">
        <v>11.3223216</v>
      </c>
      <c r="C131" s="6">
        <v>8.5986034000000003E-2</v>
      </c>
      <c r="D131" s="6">
        <v>374</v>
      </c>
      <c r="E131" s="6">
        <v>36.850406399999997</v>
      </c>
      <c r="F131" s="6">
        <v>0.105006502</v>
      </c>
      <c r="J131">
        <v>373</v>
      </c>
      <c r="K131">
        <v>0.67243984499999998</v>
      </c>
      <c r="L131">
        <v>2.8554270999999998E-3</v>
      </c>
      <c r="M131">
        <v>374</v>
      </c>
      <c r="N131">
        <v>2.8625192820000001</v>
      </c>
      <c r="O131">
        <v>1.4178608699999999E-2</v>
      </c>
    </row>
    <row r="132" spans="1:15" x14ac:dyDescent="0.25">
      <c r="A132" s="6">
        <v>375</v>
      </c>
      <c r="B132" s="6">
        <v>12.230121199999999</v>
      </c>
      <c r="C132" s="6">
        <v>7.7588660000000004E-2</v>
      </c>
      <c r="D132" s="6">
        <v>376</v>
      </c>
      <c r="E132" s="6">
        <v>24.671406099999999</v>
      </c>
      <c r="F132" s="6">
        <v>0.14682736399999999</v>
      </c>
      <c r="J132">
        <v>375</v>
      </c>
      <c r="K132">
        <v>0.69396555100000001</v>
      </c>
      <c r="L132">
        <v>1.5676557899999999E-2</v>
      </c>
      <c r="M132">
        <v>376</v>
      </c>
      <c r="N132">
        <v>2.193546751</v>
      </c>
      <c r="O132">
        <v>7.8404644999999999E-3</v>
      </c>
    </row>
    <row r="133" spans="1:15" x14ac:dyDescent="0.25">
      <c r="A133" s="6">
        <v>377</v>
      </c>
      <c r="B133" s="6">
        <v>11.990338400000001</v>
      </c>
      <c r="C133" s="6">
        <v>4.3352354000000003E-2</v>
      </c>
      <c r="D133" s="6">
        <v>378</v>
      </c>
      <c r="E133" s="6">
        <v>26.373090900000001</v>
      </c>
      <c r="F133" s="6">
        <v>0.26036492999999999</v>
      </c>
      <c r="J133">
        <v>377</v>
      </c>
      <c r="K133">
        <v>0.70949757300000005</v>
      </c>
      <c r="L133">
        <v>1.21212353E-2</v>
      </c>
      <c r="M133">
        <v>378</v>
      </c>
      <c r="N133">
        <v>2.351444892</v>
      </c>
      <c r="O133">
        <v>2.7006803699999998E-2</v>
      </c>
    </row>
    <row r="134" spans="1:15" x14ac:dyDescent="0.25">
      <c r="A134" s="6">
        <v>379</v>
      </c>
      <c r="B134" s="6">
        <v>6.4380642999999997</v>
      </c>
      <c r="C134" s="6">
        <v>3.3774393E-2</v>
      </c>
      <c r="D134" s="6">
        <v>380</v>
      </c>
      <c r="E134" s="6">
        <v>33.355623999999999</v>
      </c>
      <c r="F134" s="6">
        <v>0.25167398299999999</v>
      </c>
      <c r="J134">
        <v>379</v>
      </c>
      <c r="K134">
        <v>-8.9583030000000008E-3</v>
      </c>
      <c r="L134">
        <v>7.9012887999999996E-3</v>
      </c>
      <c r="M134">
        <v>380</v>
      </c>
      <c r="N134">
        <v>2.1941912330000002</v>
      </c>
      <c r="O134">
        <v>2.4019394600000001E-2</v>
      </c>
    </row>
    <row r="135" spans="1:15" x14ac:dyDescent="0.25">
      <c r="A135" s="6">
        <v>381</v>
      </c>
      <c r="B135" s="6">
        <v>6.8909092999999997</v>
      </c>
      <c r="C135" s="6">
        <v>3.8559417999999998E-2</v>
      </c>
      <c r="D135" s="6">
        <v>382</v>
      </c>
      <c r="E135" s="6">
        <v>33.665021199999998</v>
      </c>
      <c r="F135" s="6">
        <v>0.144279559</v>
      </c>
      <c r="J135">
        <v>381</v>
      </c>
      <c r="K135">
        <v>1.8909108000000001E-2</v>
      </c>
      <c r="L135">
        <v>1.5796957100000002E-2</v>
      </c>
      <c r="M135">
        <v>382</v>
      </c>
      <c r="N135">
        <v>2.1780791779999999</v>
      </c>
      <c r="O135">
        <v>3.0739842100000001E-2</v>
      </c>
    </row>
    <row r="136" spans="1:15" x14ac:dyDescent="0.25">
      <c r="A136" s="6">
        <v>383</v>
      </c>
      <c r="B136" s="6">
        <v>6.9422411999999998</v>
      </c>
      <c r="C136" s="6">
        <v>5.7437003E-2</v>
      </c>
      <c r="D136" s="6">
        <v>384</v>
      </c>
      <c r="E136" s="6">
        <v>41.076491400000002</v>
      </c>
      <c r="F136" s="6">
        <v>0.111625659</v>
      </c>
      <c r="J136">
        <v>383</v>
      </c>
      <c r="K136">
        <v>5.7088234000000002E-2</v>
      </c>
      <c r="L136">
        <v>7.4467680000000003E-3</v>
      </c>
      <c r="M136">
        <v>384</v>
      </c>
      <c r="N136">
        <v>4.1624398950000003</v>
      </c>
      <c r="O136">
        <v>2.7091260299999999E-2</v>
      </c>
    </row>
    <row r="137" spans="1:15" x14ac:dyDescent="0.25">
      <c r="A137" s="6">
        <v>385</v>
      </c>
      <c r="B137" s="6">
        <v>5.7454364</v>
      </c>
      <c r="C137" s="6">
        <v>3.7860631999999998E-2</v>
      </c>
      <c r="D137" s="6">
        <v>386</v>
      </c>
      <c r="E137" s="6">
        <v>20.557126</v>
      </c>
      <c r="F137" s="6">
        <v>0.24999744800000001</v>
      </c>
      <c r="J137">
        <v>385</v>
      </c>
      <c r="K137">
        <v>1.7330127000000001E-2</v>
      </c>
      <c r="L137">
        <v>3.8460579999999999E-3</v>
      </c>
      <c r="M137">
        <v>386</v>
      </c>
      <c r="N137">
        <v>1.891284596</v>
      </c>
      <c r="O137">
        <v>1.19359775E-2</v>
      </c>
    </row>
    <row r="138" spans="1:15" x14ac:dyDescent="0.25">
      <c r="A138" s="6">
        <v>387</v>
      </c>
      <c r="B138" s="6">
        <v>6.6855821000000004</v>
      </c>
      <c r="C138" s="6">
        <v>5.6765912000000002E-2</v>
      </c>
      <c r="D138" s="6">
        <v>388</v>
      </c>
      <c r="E138" s="6">
        <v>27.104393399999999</v>
      </c>
      <c r="F138" s="6">
        <v>0.27024271999999999</v>
      </c>
      <c r="J138">
        <v>387</v>
      </c>
      <c r="K138">
        <v>7.4811495000000006E-2</v>
      </c>
      <c r="L138">
        <v>6.1235984000000002E-3</v>
      </c>
      <c r="M138">
        <v>388</v>
      </c>
      <c r="N138">
        <v>2.1245871549999999</v>
      </c>
      <c r="O138">
        <v>1.7964760900000001E-2</v>
      </c>
    </row>
    <row r="139" spans="1:15" x14ac:dyDescent="0.25">
      <c r="A139" s="6">
        <v>389</v>
      </c>
      <c r="B139" s="6">
        <v>10.598050799999999</v>
      </c>
      <c r="C139" s="6">
        <v>0.108039898</v>
      </c>
      <c r="D139" s="6">
        <v>390</v>
      </c>
      <c r="E139" s="6">
        <v>25.128470199999999</v>
      </c>
      <c r="F139" s="6">
        <v>0.104060476</v>
      </c>
      <c r="J139">
        <v>389</v>
      </c>
      <c r="K139">
        <v>0.164523418</v>
      </c>
      <c r="L139">
        <v>9.6008385000000002E-3</v>
      </c>
      <c r="M139">
        <v>390</v>
      </c>
      <c r="N139">
        <v>2.1078306179999999</v>
      </c>
      <c r="O139">
        <v>3.9202320999999997E-3</v>
      </c>
    </row>
    <row r="140" spans="1:15" x14ac:dyDescent="0.25">
      <c r="A140" s="6">
        <v>391</v>
      </c>
      <c r="B140" s="6">
        <v>4.6667651000000001</v>
      </c>
      <c r="C140" s="6">
        <v>1.6535841999999999E-2</v>
      </c>
      <c r="D140" s="6">
        <v>392</v>
      </c>
      <c r="E140" s="6">
        <v>12.5887408</v>
      </c>
      <c r="F140" s="6">
        <v>8.1194699999999995E-2</v>
      </c>
      <c r="J140">
        <v>391</v>
      </c>
      <c r="K140">
        <v>3.0090874E-2</v>
      </c>
      <c r="L140">
        <v>7.2527045999999998E-3</v>
      </c>
      <c r="M140">
        <v>392</v>
      </c>
      <c r="N140">
        <v>0.87048922799999995</v>
      </c>
      <c r="O140">
        <v>1.8521548499999999E-2</v>
      </c>
    </row>
    <row r="141" spans="1:15" x14ac:dyDescent="0.25">
      <c r="A141" s="6">
        <v>393</v>
      </c>
      <c r="B141" s="6">
        <v>4.7027162000000002</v>
      </c>
      <c r="C141" s="6">
        <v>1.8827987000000001E-2</v>
      </c>
      <c r="D141" s="6">
        <v>394</v>
      </c>
      <c r="E141" s="6">
        <v>11.6483998</v>
      </c>
      <c r="F141" s="6">
        <v>0.102429251</v>
      </c>
      <c r="J141">
        <v>393</v>
      </c>
      <c r="K141">
        <v>0.424841466</v>
      </c>
      <c r="L141">
        <v>1.17631261E-2</v>
      </c>
      <c r="M141">
        <v>394</v>
      </c>
      <c r="N141">
        <v>1.374155896</v>
      </c>
      <c r="O141">
        <v>2.1151746700000001E-2</v>
      </c>
    </row>
    <row r="142" spans="1:15" x14ac:dyDescent="0.25">
      <c r="A142" s="6">
        <v>395</v>
      </c>
      <c r="B142" s="6">
        <v>9.7912836999999993</v>
      </c>
      <c r="C142" s="6">
        <v>3.9485437999999998E-2</v>
      </c>
      <c r="D142" s="6">
        <v>396</v>
      </c>
      <c r="E142" s="6">
        <v>12.494304100000001</v>
      </c>
      <c r="F142" s="6">
        <v>0.13814407000000001</v>
      </c>
      <c r="J142">
        <v>395</v>
      </c>
      <c r="K142">
        <v>0.381199173</v>
      </c>
      <c r="L142">
        <v>1.04115033E-2</v>
      </c>
      <c r="M142">
        <v>396</v>
      </c>
      <c r="N142">
        <v>1.3644744170000001</v>
      </c>
      <c r="O142">
        <v>1.9849229100000001E-2</v>
      </c>
    </row>
    <row r="143" spans="1:15" x14ac:dyDescent="0.25">
      <c r="A143" s="6">
        <v>397</v>
      </c>
      <c r="B143" s="6">
        <v>20.669073699999998</v>
      </c>
      <c r="C143" s="6">
        <v>0.220484453</v>
      </c>
      <c r="D143" s="6">
        <v>398</v>
      </c>
      <c r="E143" s="6">
        <v>65.518602299999998</v>
      </c>
      <c r="F143" s="6">
        <v>0.61133027100000004</v>
      </c>
      <c r="J143">
        <v>397</v>
      </c>
      <c r="K143">
        <v>1.8486240199999999</v>
      </c>
      <c r="L143">
        <v>1.7484319200000001E-2</v>
      </c>
      <c r="M143">
        <v>398</v>
      </c>
      <c r="N143">
        <v>4.6418820790000002</v>
      </c>
      <c r="O143">
        <v>5.1543969199999998E-2</v>
      </c>
    </row>
    <row r="144" spans="1:15" x14ac:dyDescent="0.25">
      <c r="A144" s="6">
        <v>399</v>
      </c>
      <c r="B144" s="6">
        <v>18.703366299999999</v>
      </c>
      <c r="C144" s="6">
        <v>0.27143624300000002</v>
      </c>
      <c r="D144" s="6">
        <v>400</v>
      </c>
      <c r="E144" s="6">
        <v>67.662758800000006</v>
      </c>
      <c r="F144" s="6">
        <v>0.61697769499999999</v>
      </c>
      <c r="J144">
        <v>399</v>
      </c>
      <c r="K144">
        <v>1.5763324139999999</v>
      </c>
      <c r="L144">
        <v>2.1929776000000002E-2</v>
      </c>
      <c r="M144">
        <v>400</v>
      </c>
      <c r="N144">
        <v>4.8234098169999999</v>
      </c>
      <c r="O144">
        <v>7.1838804199999995E-2</v>
      </c>
    </row>
    <row r="145" spans="1:15" x14ac:dyDescent="0.25">
      <c r="A145" s="6">
        <v>401</v>
      </c>
      <c r="B145" s="6">
        <v>20.105367999999999</v>
      </c>
      <c r="C145" s="6">
        <v>0.159670908</v>
      </c>
      <c r="D145" s="6">
        <v>402</v>
      </c>
      <c r="E145" s="6">
        <v>89.284156100000004</v>
      </c>
      <c r="F145" s="6">
        <v>0.71803187899999998</v>
      </c>
      <c r="J145">
        <v>401</v>
      </c>
      <c r="K145">
        <v>1.6958381739999999</v>
      </c>
      <c r="L145">
        <v>1.32117386E-2</v>
      </c>
      <c r="M145">
        <v>402</v>
      </c>
      <c r="N145">
        <v>6.1583950529999996</v>
      </c>
      <c r="O145">
        <v>1.9621819700000001E-2</v>
      </c>
    </row>
    <row r="146" spans="1:15" x14ac:dyDescent="0.25">
      <c r="A146" s="6">
        <v>403</v>
      </c>
      <c r="B146" s="6">
        <v>3.0869905000000002</v>
      </c>
      <c r="C146" s="6">
        <v>1.8299690000000001E-3</v>
      </c>
      <c r="D146" s="6">
        <v>404</v>
      </c>
      <c r="E146" s="6">
        <v>24.717379399999999</v>
      </c>
      <c r="F146" s="6">
        <v>0.13885045700000001</v>
      </c>
      <c r="J146">
        <v>403</v>
      </c>
      <c r="K146">
        <v>0.28584416499999998</v>
      </c>
      <c r="L146">
        <v>1.10588098E-2</v>
      </c>
      <c r="M146">
        <v>404</v>
      </c>
      <c r="N146">
        <v>1.715125496</v>
      </c>
      <c r="O146">
        <v>1.21393731E-2</v>
      </c>
    </row>
    <row r="147" spans="1:15" x14ac:dyDescent="0.25">
      <c r="A147" s="6">
        <v>405</v>
      </c>
      <c r="B147" s="6">
        <v>3.0849155000000001</v>
      </c>
      <c r="C147" s="6">
        <v>1.2469139000000001E-2</v>
      </c>
      <c r="D147" s="6">
        <v>406</v>
      </c>
      <c r="E147" s="6">
        <v>25.561208799999999</v>
      </c>
      <c r="F147" s="6">
        <v>0.249094861</v>
      </c>
      <c r="J147">
        <v>405</v>
      </c>
      <c r="K147">
        <v>0.26002940800000002</v>
      </c>
      <c r="L147">
        <v>1.21694049E-2</v>
      </c>
      <c r="M147">
        <v>406</v>
      </c>
      <c r="N147">
        <v>1.9190416539999999</v>
      </c>
      <c r="O147">
        <v>2.0453920600000002E-2</v>
      </c>
    </row>
    <row r="148" spans="1:15" x14ac:dyDescent="0.25">
      <c r="A148" s="6">
        <v>407</v>
      </c>
      <c r="B148" s="6">
        <v>3.0468739999999999</v>
      </c>
      <c r="C148" s="6">
        <v>4.791984E-3</v>
      </c>
      <c r="D148" s="6">
        <v>408</v>
      </c>
      <c r="E148" s="6">
        <v>25.374459600000002</v>
      </c>
      <c r="F148" s="6">
        <v>0.30125096699999998</v>
      </c>
      <c r="J148">
        <v>407</v>
      </c>
      <c r="K148">
        <v>0.27132950900000002</v>
      </c>
      <c r="L148">
        <v>1.04677526E-2</v>
      </c>
      <c r="M148">
        <v>408</v>
      </c>
      <c r="N148">
        <v>1.863675695</v>
      </c>
      <c r="O148">
        <v>8.9567863999999997E-3</v>
      </c>
    </row>
    <row r="149" spans="1:15" x14ac:dyDescent="0.25">
      <c r="A149" s="6">
        <v>409</v>
      </c>
      <c r="B149" s="6">
        <v>3.1775983999999999</v>
      </c>
      <c r="C149" s="6">
        <v>1.5294991000000001E-2</v>
      </c>
      <c r="D149" s="6">
        <v>410</v>
      </c>
      <c r="E149" s="6">
        <v>9.0352955999999995</v>
      </c>
      <c r="F149" s="6">
        <v>8.5184178999999999E-2</v>
      </c>
      <c r="J149">
        <v>409</v>
      </c>
      <c r="K149">
        <v>0.25490881300000001</v>
      </c>
      <c r="L149">
        <v>1.0695811499999999E-2</v>
      </c>
      <c r="M149">
        <v>410</v>
      </c>
      <c r="N149">
        <v>0.771635081</v>
      </c>
      <c r="O149">
        <v>3.9384210199999999E-2</v>
      </c>
    </row>
    <row r="150" spans="1:15" x14ac:dyDescent="0.25">
      <c r="A150" s="6">
        <v>411</v>
      </c>
      <c r="B150" s="6">
        <v>3.1277986000000002</v>
      </c>
      <c r="C150" s="6">
        <v>1.0235683000000001E-2</v>
      </c>
      <c r="D150" s="6">
        <v>412</v>
      </c>
      <c r="E150" s="6">
        <v>8.1236832000000003</v>
      </c>
      <c r="F150" s="6">
        <v>0.10675841699999999</v>
      </c>
      <c r="J150">
        <v>411</v>
      </c>
      <c r="K150">
        <v>0.25946213299999998</v>
      </c>
      <c r="L150">
        <v>4.6510576999999999E-3</v>
      </c>
      <c r="M150">
        <v>412</v>
      </c>
      <c r="N150">
        <v>0.58004768100000004</v>
      </c>
      <c r="O150">
        <v>1.20642085E-2</v>
      </c>
    </row>
    <row r="151" spans="1:15" x14ac:dyDescent="0.25">
      <c r="A151" s="6">
        <v>413</v>
      </c>
      <c r="B151" s="6">
        <v>3.1872817000000002</v>
      </c>
      <c r="C151" s="6">
        <v>1.0737503000000001E-2</v>
      </c>
      <c r="D151" s="6">
        <v>414</v>
      </c>
      <c r="E151" s="6">
        <v>8.6735556000000003</v>
      </c>
      <c r="F151" s="6">
        <v>0.11732005600000001</v>
      </c>
      <c r="J151">
        <v>413</v>
      </c>
      <c r="K151">
        <v>0.30051009299999998</v>
      </c>
      <c r="L151">
        <v>4.4578365000000003E-3</v>
      </c>
      <c r="M151">
        <v>414</v>
      </c>
      <c r="N151">
        <v>0.65228059299999996</v>
      </c>
      <c r="O151">
        <v>1.4246201199999999E-2</v>
      </c>
    </row>
    <row r="152" spans="1:15" x14ac:dyDescent="0.25">
      <c r="A152" s="6">
        <v>415</v>
      </c>
      <c r="B152" s="6">
        <v>3.7973287999999998</v>
      </c>
      <c r="C152" s="6">
        <v>3.5077631999999997E-2</v>
      </c>
      <c r="D152" s="6">
        <v>416</v>
      </c>
      <c r="E152" s="6">
        <v>15.2512744</v>
      </c>
      <c r="F152" s="6">
        <v>4.5968304000000001E-2</v>
      </c>
      <c r="J152">
        <v>415</v>
      </c>
      <c r="K152">
        <v>0.26643582399999999</v>
      </c>
      <c r="L152">
        <v>9.8422778000000002E-3</v>
      </c>
      <c r="M152">
        <v>416</v>
      </c>
      <c r="N152">
        <v>0.94809516900000002</v>
      </c>
      <c r="O152">
        <v>2.16181667E-2</v>
      </c>
    </row>
    <row r="153" spans="1:15" x14ac:dyDescent="0.25">
      <c r="A153" s="6">
        <v>417</v>
      </c>
      <c r="B153" s="6">
        <v>4.3935426</v>
      </c>
      <c r="C153" s="6">
        <v>3.1331664000000002E-2</v>
      </c>
      <c r="D153" s="6">
        <v>418</v>
      </c>
      <c r="E153" s="6">
        <v>15.531398100000001</v>
      </c>
      <c r="F153" s="6">
        <v>0.168506291</v>
      </c>
      <c r="J153">
        <v>417</v>
      </c>
      <c r="K153">
        <v>0.25501470399999998</v>
      </c>
      <c r="L153">
        <v>8.0102757999999993E-3</v>
      </c>
      <c r="M153">
        <v>418</v>
      </c>
      <c r="N153">
        <v>1.0155629779999999</v>
      </c>
      <c r="O153">
        <v>2.1619359000000001E-3</v>
      </c>
    </row>
    <row r="154" spans="1:15" x14ac:dyDescent="0.25">
      <c r="A154" s="6">
        <v>419</v>
      </c>
      <c r="B154" s="6">
        <v>3.8996949999999999</v>
      </c>
      <c r="C154" s="6">
        <v>3.6257942000000001E-2</v>
      </c>
      <c r="D154" s="6">
        <v>420</v>
      </c>
      <c r="E154" s="6">
        <v>16.261794600000002</v>
      </c>
      <c r="F154" s="6">
        <v>9.3446256000000005E-2</v>
      </c>
      <c r="J154">
        <v>419</v>
      </c>
      <c r="K154">
        <v>0.33755687899999998</v>
      </c>
      <c r="L154">
        <v>9.8318797000000006E-3</v>
      </c>
      <c r="M154">
        <v>420</v>
      </c>
      <c r="N154">
        <v>0.98024070600000002</v>
      </c>
      <c r="O154">
        <v>2.56541765E-2</v>
      </c>
    </row>
    <row r="155" spans="1:15" x14ac:dyDescent="0.25">
      <c r="A155" s="6">
        <v>421</v>
      </c>
      <c r="B155" s="6">
        <v>25.658041600000001</v>
      </c>
      <c r="C155" s="6">
        <v>0.166430941</v>
      </c>
      <c r="D155" s="6">
        <v>422</v>
      </c>
      <c r="E155" s="6">
        <v>27.394116700000001</v>
      </c>
      <c r="F155" s="6">
        <v>0.307848487</v>
      </c>
      <c r="J155">
        <v>421</v>
      </c>
      <c r="K155">
        <v>3.056539839</v>
      </c>
      <c r="L155">
        <v>2.13396987E-2</v>
      </c>
      <c r="M155">
        <v>422</v>
      </c>
      <c r="N155">
        <v>3.1231000099999999</v>
      </c>
      <c r="O155">
        <v>1.8073813800000001E-2</v>
      </c>
    </row>
    <row r="156" spans="1:15" x14ac:dyDescent="0.25">
      <c r="A156" s="6">
        <v>423</v>
      </c>
      <c r="B156" s="6">
        <v>24.710462799999998</v>
      </c>
      <c r="C156" s="6">
        <v>0.197699607</v>
      </c>
      <c r="D156" s="6">
        <v>424</v>
      </c>
      <c r="E156" s="6">
        <v>36.095241999999999</v>
      </c>
      <c r="F156" s="6">
        <v>0.23322495300000001</v>
      </c>
      <c r="J156">
        <v>423</v>
      </c>
      <c r="K156">
        <v>3.125369106</v>
      </c>
      <c r="L156">
        <v>2.8979759599999998E-2</v>
      </c>
      <c r="M156">
        <v>424</v>
      </c>
      <c r="N156">
        <v>3.8295454549999999</v>
      </c>
      <c r="O156">
        <v>1.3100634999999999E-3</v>
      </c>
    </row>
    <row r="157" spans="1:15" x14ac:dyDescent="0.25">
      <c r="A157" s="6">
        <v>425</v>
      </c>
      <c r="B157" s="6">
        <v>24.710462799999998</v>
      </c>
      <c r="C157" s="6">
        <v>0.18338864399999999</v>
      </c>
      <c r="D157" s="6">
        <v>426</v>
      </c>
      <c r="E157" s="6">
        <v>27.359533500000001</v>
      </c>
      <c r="F157" s="6">
        <v>0.27631930399999999</v>
      </c>
      <c r="J157">
        <v>425</v>
      </c>
      <c r="K157">
        <v>3.1276382030000001</v>
      </c>
      <c r="L157">
        <v>3.10109883E-2</v>
      </c>
      <c r="M157">
        <v>426</v>
      </c>
      <c r="N157">
        <v>3.301602285</v>
      </c>
      <c r="O157">
        <v>2.62449043E-2</v>
      </c>
    </row>
    <row r="158" spans="1:15" x14ac:dyDescent="0.25">
      <c r="A158" s="6">
        <v>427</v>
      </c>
      <c r="B158" s="6">
        <v>3.3899390999999999</v>
      </c>
      <c r="C158" s="6">
        <v>1.5953301999999999E-2</v>
      </c>
      <c r="D158" s="6">
        <v>428</v>
      </c>
      <c r="E158" s="6">
        <v>6.4927409999999997</v>
      </c>
      <c r="F158" s="6">
        <v>6.2598401999999997E-2</v>
      </c>
      <c r="J158">
        <v>427</v>
      </c>
      <c r="K158">
        <v>0.241914452</v>
      </c>
      <c r="L158">
        <v>9.3726087E-3</v>
      </c>
      <c r="M158">
        <v>428</v>
      </c>
      <c r="N158">
        <v>0.46530702400000001</v>
      </c>
      <c r="O158">
        <v>1.50687689E-2</v>
      </c>
    </row>
    <row r="159" spans="1:15" x14ac:dyDescent="0.25">
      <c r="A159" s="6">
        <v>429</v>
      </c>
      <c r="B159" s="6">
        <v>3.0136742000000001</v>
      </c>
      <c r="C159" s="6">
        <v>1.5294991000000001E-2</v>
      </c>
      <c r="D159" s="6">
        <v>430</v>
      </c>
      <c r="E159" s="6">
        <v>5.9103604000000001</v>
      </c>
      <c r="F159" s="6">
        <v>4.6721849000000003E-2</v>
      </c>
      <c r="J159">
        <v>429</v>
      </c>
      <c r="K159">
        <v>0.27643497700000003</v>
      </c>
      <c r="L159">
        <v>1.2936503E-3</v>
      </c>
      <c r="M159">
        <v>430</v>
      </c>
      <c r="N159">
        <v>0.42476582899999998</v>
      </c>
      <c r="O159">
        <v>1.07297326E-2</v>
      </c>
    </row>
    <row r="160" spans="1:15" x14ac:dyDescent="0.25">
      <c r="A160" s="6">
        <v>431</v>
      </c>
      <c r="B160" s="6">
        <v>2.9251412999999999</v>
      </c>
      <c r="C160" s="6">
        <v>2.5309588000000001E-2</v>
      </c>
      <c r="D160" s="6">
        <v>432</v>
      </c>
      <c r="E160" s="6">
        <v>6.5944155000000002</v>
      </c>
      <c r="F160" s="6">
        <v>3.0831432999999998E-2</v>
      </c>
      <c r="J160">
        <v>431</v>
      </c>
      <c r="K160">
        <v>0.22307338500000001</v>
      </c>
      <c r="L160">
        <v>5.0406021000000004E-3</v>
      </c>
      <c r="M160">
        <v>432</v>
      </c>
      <c r="N160">
        <v>0.46644157200000003</v>
      </c>
      <c r="O160">
        <v>1.1874939500000001E-2</v>
      </c>
    </row>
    <row r="161" spans="1:15" x14ac:dyDescent="0.25">
      <c r="A161" s="6">
        <v>433</v>
      </c>
      <c r="B161" s="6">
        <v>3.550405</v>
      </c>
      <c r="C161" s="6">
        <v>3.0644668999999999E-2</v>
      </c>
      <c r="D161" s="6">
        <v>434</v>
      </c>
      <c r="E161" s="6">
        <v>9.3776689999999991</v>
      </c>
      <c r="F161" s="6">
        <v>8.1595761000000003E-2</v>
      </c>
      <c r="J161">
        <v>433</v>
      </c>
      <c r="K161">
        <v>0.23245231899999999</v>
      </c>
      <c r="L161">
        <v>1.0386684199999999E-2</v>
      </c>
      <c r="M161">
        <v>434</v>
      </c>
      <c r="N161">
        <v>0.91103325599999996</v>
      </c>
      <c r="O161">
        <v>1.32801941E-2</v>
      </c>
    </row>
    <row r="162" spans="1:15" x14ac:dyDescent="0.25">
      <c r="A162" s="6">
        <v>435</v>
      </c>
      <c r="B162" s="6">
        <v>3.0551740000000001</v>
      </c>
      <c r="C162" s="6">
        <v>1.5294991000000001E-2</v>
      </c>
      <c r="D162" s="6">
        <v>436</v>
      </c>
      <c r="E162" s="6">
        <v>9.9572828999999992</v>
      </c>
      <c r="F162" s="6">
        <v>3.3055432000000003E-2</v>
      </c>
      <c r="J162">
        <v>435</v>
      </c>
      <c r="K162">
        <v>0.222612003</v>
      </c>
      <c r="L162">
        <v>1.25869299E-2</v>
      </c>
      <c r="M162">
        <v>436</v>
      </c>
      <c r="N162">
        <v>0.97161813799999996</v>
      </c>
      <c r="O162">
        <v>9.7412721999999997E-3</v>
      </c>
    </row>
    <row r="163" spans="1:15" x14ac:dyDescent="0.25">
      <c r="A163" s="6">
        <v>437</v>
      </c>
      <c r="B163" s="6">
        <v>3.2806563</v>
      </c>
      <c r="C163" s="6">
        <v>2.3789601E-2</v>
      </c>
      <c r="D163" s="6">
        <v>438</v>
      </c>
      <c r="E163" s="6">
        <v>13.1354761</v>
      </c>
      <c r="F163" s="6">
        <v>8.6612717000000006E-2</v>
      </c>
      <c r="J163">
        <v>437</v>
      </c>
      <c r="K163">
        <v>0.224707135</v>
      </c>
      <c r="L163">
        <v>7.8860208000000008E-3</v>
      </c>
      <c r="M163">
        <v>438</v>
      </c>
      <c r="N163">
        <v>1.070399482</v>
      </c>
      <c r="O163">
        <v>7.2815655E-3</v>
      </c>
    </row>
    <row r="164" spans="1:15" x14ac:dyDescent="0.25">
      <c r="A164" s="6">
        <v>439</v>
      </c>
      <c r="B164" s="6">
        <v>2.0404346000000002</v>
      </c>
      <c r="C164" s="6">
        <v>1.7689959000000002E-2</v>
      </c>
      <c r="D164" s="6">
        <v>440</v>
      </c>
      <c r="E164" s="6">
        <v>10.213889999999999</v>
      </c>
      <c r="F164" s="6">
        <v>9.7789070000000006E-2</v>
      </c>
      <c r="J164">
        <v>439</v>
      </c>
      <c r="K164">
        <v>7.6459482999999995E-2</v>
      </c>
      <c r="L164">
        <v>0</v>
      </c>
      <c r="M164">
        <v>440</v>
      </c>
      <c r="N164">
        <v>0.52105116600000001</v>
      </c>
      <c r="O164">
        <v>5.4542290000000003E-4</v>
      </c>
    </row>
    <row r="165" spans="1:15" x14ac:dyDescent="0.25">
      <c r="A165" s="6">
        <v>441</v>
      </c>
      <c r="B165" s="6">
        <v>2.0429938000000001</v>
      </c>
      <c r="C165" s="6">
        <v>1.375767E-2</v>
      </c>
      <c r="D165" s="6">
        <v>442</v>
      </c>
      <c r="E165" s="6">
        <v>4.5664585000000004</v>
      </c>
      <c r="F165" s="6">
        <v>4.8163813999999999E-2</v>
      </c>
      <c r="J165">
        <v>441</v>
      </c>
      <c r="K165">
        <v>7.6459482999999995E-2</v>
      </c>
      <c r="L165">
        <v>0</v>
      </c>
      <c r="M165">
        <v>442</v>
      </c>
      <c r="N165">
        <v>0.24201278000000001</v>
      </c>
      <c r="O165">
        <v>1.49840181E-2</v>
      </c>
    </row>
    <row r="166" spans="1:15" x14ac:dyDescent="0.25">
      <c r="A166" s="6">
        <v>443</v>
      </c>
      <c r="B166" s="6">
        <v>1.9877298999999999</v>
      </c>
      <c r="C166" s="6">
        <v>1.3743752999999999E-2</v>
      </c>
      <c r="D166" s="6">
        <v>444</v>
      </c>
      <c r="E166" s="6">
        <v>5.0762143999999996</v>
      </c>
      <c r="F166" s="6">
        <v>4.0678981000000003E-2</v>
      </c>
      <c r="J166">
        <v>443</v>
      </c>
      <c r="K166">
        <v>7.6459482999999995E-2</v>
      </c>
      <c r="L166">
        <v>0</v>
      </c>
      <c r="M166">
        <v>444</v>
      </c>
      <c r="N166">
        <v>0.29347589299999999</v>
      </c>
      <c r="O166">
        <v>5.6082505000000001E-3</v>
      </c>
    </row>
    <row r="167" spans="1:15" x14ac:dyDescent="0.25">
      <c r="A167" s="6">
        <v>445</v>
      </c>
      <c r="B167" s="6">
        <v>27.40795</v>
      </c>
      <c r="C167" s="6">
        <v>0.24677944800000001</v>
      </c>
      <c r="D167" s="6">
        <v>446</v>
      </c>
      <c r="E167" s="6">
        <v>113.44395799999999</v>
      </c>
      <c r="F167" s="6">
        <v>0.40383899600000001</v>
      </c>
      <c r="J167">
        <v>445</v>
      </c>
      <c r="K167">
        <v>0.88751028700000001</v>
      </c>
      <c r="L167">
        <v>1.3506579899999999E-2</v>
      </c>
      <c r="M167">
        <v>446</v>
      </c>
      <c r="N167">
        <v>12.327312663000001</v>
      </c>
      <c r="O167">
        <v>9.0118666299999997E-2</v>
      </c>
    </row>
    <row r="168" spans="1:15" x14ac:dyDescent="0.25">
      <c r="A168" s="6">
        <v>447</v>
      </c>
      <c r="B168" s="6">
        <v>27.4494498</v>
      </c>
      <c r="C168" s="6">
        <v>0.13141604200000001</v>
      </c>
      <c r="D168" s="6">
        <v>448</v>
      </c>
      <c r="E168" s="6">
        <v>121.1560047</v>
      </c>
      <c r="F168" s="6">
        <v>0.76637424200000004</v>
      </c>
      <c r="J168">
        <v>447</v>
      </c>
      <c r="K168">
        <v>1.059886001</v>
      </c>
      <c r="L168">
        <v>3.7589238099999998E-2</v>
      </c>
      <c r="M168">
        <v>448</v>
      </c>
      <c r="N168">
        <v>12.324287200000001</v>
      </c>
      <c r="O168">
        <v>4.8602008799999999E-2</v>
      </c>
    </row>
    <row r="169" spans="1:15" x14ac:dyDescent="0.25">
      <c r="A169" s="6">
        <v>449</v>
      </c>
      <c r="B169" s="6">
        <v>27.4148666</v>
      </c>
      <c r="C169" s="6">
        <v>0.244442099</v>
      </c>
      <c r="D169" s="6">
        <v>450</v>
      </c>
      <c r="E169" s="6">
        <v>118.1265191</v>
      </c>
      <c r="F169" s="6">
        <v>0.76637424200000004</v>
      </c>
      <c r="J169">
        <v>449</v>
      </c>
      <c r="K169">
        <v>1.1492884109999999</v>
      </c>
      <c r="L169">
        <v>0.1243693409</v>
      </c>
      <c r="M169">
        <v>450</v>
      </c>
      <c r="N169">
        <v>12.01342095</v>
      </c>
      <c r="O169">
        <v>7.9475993600000003E-2</v>
      </c>
    </row>
    <row r="170" spans="1:15" x14ac:dyDescent="0.25">
      <c r="A170" s="6">
        <v>451</v>
      </c>
      <c r="B170" s="6">
        <v>3.8927782999999998</v>
      </c>
      <c r="C170" s="6">
        <v>3.6677728999999999E-2</v>
      </c>
      <c r="D170" s="6">
        <v>452</v>
      </c>
      <c r="E170" s="6">
        <v>7.2418123999999997</v>
      </c>
      <c r="F170" s="6">
        <v>5.9495114000000002E-2</v>
      </c>
      <c r="J170">
        <v>451</v>
      </c>
      <c r="K170">
        <v>0.98114834500000003</v>
      </c>
      <c r="L170">
        <v>8.1152809500000006E-2</v>
      </c>
      <c r="M170">
        <v>452</v>
      </c>
      <c r="N170">
        <v>0.77708091300000004</v>
      </c>
      <c r="O170">
        <v>2.8448698099999999E-2</v>
      </c>
    </row>
    <row r="171" spans="1:15" x14ac:dyDescent="0.25">
      <c r="A171" s="6">
        <v>453</v>
      </c>
      <c r="B171" s="6">
        <v>3.4079223000000001</v>
      </c>
      <c r="C171" s="6">
        <v>3.4242577000000003E-2</v>
      </c>
      <c r="D171" s="6">
        <v>454</v>
      </c>
      <c r="E171" s="6">
        <v>6.7216816000000001</v>
      </c>
      <c r="F171" s="6">
        <v>3.6553608000000001E-2</v>
      </c>
      <c r="J171">
        <v>453</v>
      </c>
      <c r="K171">
        <v>0.55259161099999998</v>
      </c>
      <c r="L171">
        <v>4.4619415000000003E-2</v>
      </c>
      <c r="M171">
        <v>454</v>
      </c>
      <c r="N171">
        <v>0.72443786899999996</v>
      </c>
      <c r="O171">
        <v>6.6727564000000003E-3</v>
      </c>
    </row>
    <row r="172" spans="1:15" x14ac:dyDescent="0.25">
      <c r="A172" s="6">
        <v>455</v>
      </c>
      <c r="B172" s="6">
        <v>3.2239399</v>
      </c>
      <c r="C172" s="6">
        <v>1.8181671999999999E-2</v>
      </c>
      <c r="D172" s="6">
        <v>456</v>
      </c>
      <c r="E172" s="6">
        <v>6.7534980999999998</v>
      </c>
      <c r="F172" s="6">
        <v>5.9095739999999999E-3</v>
      </c>
      <c r="J172">
        <v>455</v>
      </c>
      <c r="K172">
        <v>0.433237123</v>
      </c>
      <c r="L172">
        <v>1.41124519E-2</v>
      </c>
      <c r="M172">
        <v>456</v>
      </c>
      <c r="N172">
        <v>0.80975590600000003</v>
      </c>
      <c r="O172">
        <v>1.3761489E-2</v>
      </c>
    </row>
    <row r="173" spans="1:15" x14ac:dyDescent="0.25">
      <c r="A173" s="6">
        <v>457</v>
      </c>
      <c r="B173" s="6">
        <v>16.414652199999999</v>
      </c>
      <c r="C173" s="6">
        <v>0.151452169</v>
      </c>
      <c r="D173" s="6">
        <v>458</v>
      </c>
      <c r="E173" s="6">
        <v>73.832396099999997</v>
      </c>
      <c r="F173" s="6">
        <v>1.078750992</v>
      </c>
      <c r="J173">
        <v>457</v>
      </c>
      <c r="K173">
        <v>3.6864738080000001</v>
      </c>
      <c r="L173">
        <v>3.19542274E-2</v>
      </c>
      <c r="M173">
        <v>458</v>
      </c>
      <c r="N173">
        <v>10.176407347</v>
      </c>
      <c r="O173">
        <v>0.1001794946</v>
      </c>
    </row>
    <row r="174" spans="1:15" x14ac:dyDescent="0.25">
      <c r="A174" s="6">
        <v>459</v>
      </c>
      <c r="B174" s="6">
        <v>16.7072258</v>
      </c>
      <c r="C174" s="6">
        <v>0.17047503</v>
      </c>
      <c r="D174" s="6">
        <v>460</v>
      </c>
      <c r="E174" s="6">
        <v>60.379543400000003</v>
      </c>
      <c r="F174" s="6">
        <v>0.48104181099999999</v>
      </c>
      <c r="J174">
        <v>459</v>
      </c>
      <c r="K174">
        <v>3.7456020329999999</v>
      </c>
      <c r="L174">
        <v>3.3041715200000002E-2</v>
      </c>
      <c r="M174">
        <v>460</v>
      </c>
      <c r="N174">
        <v>9.0813135260000006</v>
      </c>
      <c r="O174">
        <v>6.2267634500000002E-2</v>
      </c>
    </row>
    <row r="175" spans="1:15" x14ac:dyDescent="0.25">
      <c r="A175" s="6">
        <v>461</v>
      </c>
      <c r="B175" s="6">
        <v>15.917346200000001</v>
      </c>
      <c r="C175" s="6">
        <v>8.3278683000000006E-2</v>
      </c>
      <c r="D175" s="6">
        <v>462</v>
      </c>
      <c r="E175" s="6">
        <v>69.613249499999995</v>
      </c>
      <c r="F175" s="6">
        <v>0.62045713700000005</v>
      </c>
      <c r="J175">
        <v>461</v>
      </c>
      <c r="K175">
        <v>3.7104182959999998</v>
      </c>
      <c r="L175">
        <v>2.99363437E-2</v>
      </c>
      <c r="M175">
        <v>462</v>
      </c>
      <c r="N175">
        <v>10.37089523</v>
      </c>
      <c r="O175">
        <v>9.0394735099999998E-2</v>
      </c>
    </row>
    <row r="176" spans="1:15" x14ac:dyDescent="0.25">
      <c r="A176" s="6">
        <v>463</v>
      </c>
      <c r="B176" s="6">
        <v>3.2391564000000002</v>
      </c>
      <c r="C176" s="6">
        <v>1.9477418E-2</v>
      </c>
      <c r="D176" s="6">
        <v>464</v>
      </c>
      <c r="E176" s="6">
        <v>6.6781068000000001</v>
      </c>
      <c r="F176" s="6">
        <v>6.8390784999999996E-2</v>
      </c>
      <c r="J176">
        <v>463</v>
      </c>
      <c r="K176">
        <v>0.13926896</v>
      </c>
      <c r="L176">
        <v>0</v>
      </c>
      <c r="M176">
        <v>464</v>
      </c>
      <c r="N176">
        <v>0.52756059399999999</v>
      </c>
      <c r="O176">
        <v>4.5377302000000003E-3</v>
      </c>
    </row>
    <row r="177" spans="1:15" x14ac:dyDescent="0.25">
      <c r="A177" s="6">
        <v>465</v>
      </c>
      <c r="B177" s="6">
        <v>3.3968557000000001</v>
      </c>
      <c r="C177" s="6">
        <v>2.5814894000000001E-2</v>
      </c>
      <c r="D177" s="6">
        <v>466</v>
      </c>
      <c r="E177" s="6">
        <v>6.9049724000000001</v>
      </c>
      <c r="F177" s="6">
        <v>6.4562247000000003E-2</v>
      </c>
      <c r="J177">
        <v>465</v>
      </c>
      <c r="K177">
        <v>0.13926896</v>
      </c>
      <c r="L177">
        <v>0</v>
      </c>
      <c r="M177">
        <v>466</v>
      </c>
      <c r="N177">
        <v>0.64127247799999998</v>
      </c>
      <c r="O177">
        <v>9.0259910000000006E-3</v>
      </c>
    </row>
    <row r="178" spans="1:15" x14ac:dyDescent="0.25">
      <c r="A178" s="6">
        <v>467</v>
      </c>
      <c r="B178" s="6">
        <v>3.3615808999999999</v>
      </c>
      <c r="C178" s="6">
        <v>1.9950622000000001E-2</v>
      </c>
      <c r="D178" s="6">
        <v>468</v>
      </c>
      <c r="E178" s="6">
        <v>7.1505128999999998</v>
      </c>
      <c r="F178" s="6">
        <v>7.4066136000000005E-2</v>
      </c>
      <c r="J178">
        <v>467</v>
      </c>
      <c r="K178">
        <v>0.13926896</v>
      </c>
      <c r="L178">
        <v>0</v>
      </c>
      <c r="M178">
        <v>468</v>
      </c>
      <c r="N178">
        <v>0.53176309600000005</v>
      </c>
      <c r="O178">
        <v>6.6861172999999998E-3</v>
      </c>
    </row>
    <row r="179" spans="1:15" x14ac:dyDescent="0.25">
      <c r="A179" s="6">
        <v>469</v>
      </c>
      <c r="B179" s="6">
        <v>3.1167319999999998</v>
      </c>
      <c r="C179" s="6">
        <v>2.7847505000000002E-2</v>
      </c>
      <c r="D179" s="6">
        <v>470</v>
      </c>
      <c r="E179" s="6">
        <v>7.4569197000000003</v>
      </c>
      <c r="F179" s="6">
        <v>5.2797978000000002E-2</v>
      </c>
      <c r="J179">
        <v>469</v>
      </c>
      <c r="K179">
        <v>0.30160281500000002</v>
      </c>
      <c r="L179">
        <v>4.1311535999999996E-3</v>
      </c>
      <c r="M179">
        <v>470</v>
      </c>
      <c r="N179">
        <v>0.68315089900000003</v>
      </c>
      <c r="O179">
        <v>1.6148077E-3</v>
      </c>
    </row>
    <row r="180" spans="1:15" x14ac:dyDescent="0.25">
      <c r="A180" s="6">
        <v>471</v>
      </c>
      <c r="B180" s="6">
        <v>2.8580499000000001</v>
      </c>
      <c r="C180" s="6">
        <v>9.0446720000000001E-3</v>
      </c>
      <c r="D180" s="6">
        <v>472</v>
      </c>
      <c r="E180" s="6">
        <v>8.5414478999999996</v>
      </c>
      <c r="F180" s="6">
        <v>8.6860914999999997E-2</v>
      </c>
      <c r="J180">
        <v>471</v>
      </c>
      <c r="K180">
        <v>0.13926896</v>
      </c>
      <c r="L180">
        <v>0</v>
      </c>
      <c r="M180">
        <v>472</v>
      </c>
      <c r="N180">
        <v>0.823055121</v>
      </c>
      <c r="O180">
        <v>1.8850805500000001E-2</v>
      </c>
    </row>
    <row r="181" spans="1:15" x14ac:dyDescent="0.25">
      <c r="A181" s="6">
        <v>473</v>
      </c>
      <c r="B181" s="6">
        <v>3.0461824000000002</v>
      </c>
      <c r="C181" s="6">
        <v>1.3833267999999999E-2</v>
      </c>
      <c r="D181" s="6">
        <v>474</v>
      </c>
      <c r="E181" s="6">
        <v>8.7717717999999998</v>
      </c>
      <c r="F181" s="6">
        <v>7.2802294000000004E-2</v>
      </c>
      <c r="J181">
        <v>473</v>
      </c>
      <c r="K181">
        <v>0.26876465999999999</v>
      </c>
      <c r="L181">
        <v>7.0765085000000002E-3</v>
      </c>
      <c r="M181">
        <v>474</v>
      </c>
      <c r="N181">
        <v>0.94614933599999995</v>
      </c>
      <c r="O181">
        <v>2.85318533E-2</v>
      </c>
    </row>
    <row r="182" spans="1:15" x14ac:dyDescent="0.25">
      <c r="A182" s="6">
        <v>475</v>
      </c>
      <c r="B182" s="6">
        <v>4.0200443999999997</v>
      </c>
      <c r="C182" s="6">
        <v>3.5295170000000001E-2</v>
      </c>
      <c r="D182" s="6">
        <v>476</v>
      </c>
      <c r="E182" s="6">
        <v>17.811812199999999</v>
      </c>
      <c r="F182" s="6">
        <v>0.194748385</v>
      </c>
      <c r="J182">
        <v>475</v>
      </c>
      <c r="K182">
        <v>0.37617279100000001</v>
      </c>
      <c r="L182">
        <v>1.4353472900000001E-2</v>
      </c>
      <c r="M182">
        <v>476</v>
      </c>
      <c r="N182">
        <v>1.751856919</v>
      </c>
      <c r="O182">
        <v>1.6081394400000001E-2</v>
      </c>
    </row>
    <row r="183" spans="1:15" x14ac:dyDescent="0.25">
      <c r="A183" s="6">
        <v>477</v>
      </c>
      <c r="B183" s="6">
        <v>3.6327129</v>
      </c>
      <c r="C183" s="6">
        <v>1.1131268999999999E-2</v>
      </c>
      <c r="D183" s="6">
        <v>478</v>
      </c>
      <c r="E183" s="6">
        <v>14.975992400000001</v>
      </c>
      <c r="F183" s="6">
        <v>7.9673496999999996E-2</v>
      </c>
      <c r="J183">
        <v>477</v>
      </c>
      <c r="K183">
        <v>0.29622752099999999</v>
      </c>
      <c r="L183">
        <v>1.5122758599999999E-2</v>
      </c>
      <c r="M183">
        <v>478</v>
      </c>
      <c r="N183">
        <v>1.7948592649999999</v>
      </c>
      <c r="O183">
        <v>1.9619683200000002E-2</v>
      </c>
    </row>
    <row r="184" spans="1:15" x14ac:dyDescent="0.25">
      <c r="A184" s="6">
        <v>479</v>
      </c>
      <c r="B184" s="6">
        <v>3.7364624000000002</v>
      </c>
      <c r="C184" s="6">
        <v>2.6283208999999998E-2</v>
      </c>
      <c r="D184" s="6">
        <v>480</v>
      </c>
      <c r="E184" s="6">
        <v>13.2731171</v>
      </c>
      <c r="F184" s="6">
        <v>0.13143242299999999</v>
      </c>
      <c r="J184">
        <v>479</v>
      </c>
      <c r="K184">
        <v>0.37817630899999999</v>
      </c>
      <c r="L184">
        <v>2.13560834E-2</v>
      </c>
      <c r="M184">
        <v>480</v>
      </c>
      <c r="N184">
        <v>1.75039093</v>
      </c>
      <c r="O184">
        <v>2.62789867E-2</v>
      </c>
    </row>
    <row r="185" spans="1:15" x14ac:dyDescent="0.25">
      <c r="A185" s="6">
        <v>481</v>
      </c>
      <c r="B185" s="6">
        <v>5.8405024000000001</v>
      </c>
      <c r="C185" s="6">
        <v>2.8909543999999999E-2</v>
      </c>
      <c r="D185" s="6">
        <v>482</v>
      </c>
      <c r="E185" s="6">
        <v>35.894659699999998</v>
      </c>
      <c r="F185" s="6">
        <v>0.294017959</v>
      </c>
      <c r="J185">
        <v>481</v>
      </c>
      <c r="K185">
        <v>0.66756254900000001</v>
      </c>
      <c r="L185">
        <v>8.7797663999999997E-3</v>
      </c>
      <c r="M185">
        <v>482</v>
      </c>
      <c r="N185">
        <v>2.121286161</v>
      </c>
      <c r="O185">
        <v>1.8678180900000001E-2</v>
      </c>
    </row>
    <row r="186" spans="1:15" x14ac:dyDescent="0.25">
      <c r="A186" s="6">
        <v>483</v>
      </c>
      <c r="B186" s="6">
        <v>5.9629268</v>
      </c>
      <c r="C186" s="6">
        <v>1.3196095999999999E-2</v>
      </c>
      <c r="D186" s="6">
        <v>484</v>
      </c>
      <c r="E186" s="6">
        <v>29.655856</v>
      </c>
      <c r="F186" s="6">
        <v>0.28760225099999998</v>
      </c>
      <c r="J186">
        <v>483</v>
      </c>
      <c r="K186">
        <v>0.66160085999999996</v>
      </c>
      <c r="L186">
        <v>2.05554111E-2</v>
      </c>
      <c r="M186">
        <v>484</v>
      </c>
      <c r="N186">
        <v>2.4042220489999999</v>
      </c>
      <c r="O186">
        <v>1.4438317799999999E-2</v>
      </c>
    </row>
    <row r="187" spans="1:15" x14ac:dyDescent="0.25">
      <c r="A187" s="6">
        <v>485</v>
      </c>
      <c r="B187" s="6">
        <v>5.7319113000000002</v>
      </c>
      <c r="C187" s="6">
        <v>4.2575238000000001E-2</v>
      </c>
      <c r="D187" s="6">
        <v>486</v>
      </c>
      <c r="E187" s="6">
        <v>28.065030199999999</v>
      </c>
      <c r="F187" s="6">
        <v>5.2219439999999999E-2</v>
      </c>
      <c r="J187">
        <v>485</v>
      </c>
      <c r="K187">
        <v>0.60266810000000004</v>
      </c>
      <c r="L187">
        <v>8.3689873999999997E-3</v>
      </c>
      <c r="M187">
        <v>486</v>
      </c>
      <c r="N187">
        <v>2.4760555119999998</v>
      </c>
      <c r="O187">
        <v>1.8014374999999999E-2</v>
      </c>
    </row>
    <row r="188" spans="1:15" x14ac:dyDescent="0.25">
      <c r="A188" s="6">
        <v>487</v>
      </c>
      <c r="B188" s="6">
        <v>9.1556449999999998</v>
      </c>
      <c r="C188" s="6">
        <v>4.0572999999999998E-2</v>
      </c>
      <c r="D188" s="6">
        <v>488</v>
      </c>
      <c r="E188" s="6">
        <v>21.5647777</v>
      </c>
      <c r="F188" s="6">
        <v>0.24505195399999999</v>
      </c>
      <c r="J188">
        <v>487</v>
      </c>
      <c r="K188">
        <v>0.61244136100000002</v>
      </c>
      <c r="L188">
        <v>1.57404116E-2</v>
      </c>
      <c r="M188">
        <v>488</v>
      </c>
      <c r="N188">
        <v>2.663213448</v>
      </c>
      <c r="O188">
        <v>2.8405574100000001E-2</v>
      </c>
    </row>
    <row r="189" spans="1:15" x14ac:dyDescent="0.25">
      <c r="A189" s="6">
        <v>489</v>
      </c>
      <c r="B189" s="6">
        <v>9.3071193000000001</v>
      </c>
      <c r="C189" s="6">
        <v>7.6643668999999998E-2</v>
      </c>
      <c r="D189" s="6">
        <v>490</v>
      </c>
      <c r="E189" s="6">
        <v>24.447630700000001</v>
      </c>
      <c r="F189" s="6">
        <v>0.30597799799999997</v>
      </c>
      <c r="J189">
        <v>489</v>
      </c>
      <c r="K189">
        <v>0.58932759999999995</v>
      </c>
      <c r="L189">
        <v>7.8440690000000004E-3</v>
      </c>
      <c r="M189">
        <v>490</v>
      </c>
      <c r="N189">
        <v>2.8415754500000001</v>
      </c>
      <c r="O189">
        <v>4.6761246499999999E-2</v>
      </c>
    </row>
    <row r="190" spans="1:15" x14ac:dyDescent="0.25">
      <c r="A190" s="6">
        <v>491</v>
      </c>
      <c r="B190" s="6">
        <v>9.8383167999999994</v>
      </c>
      <c r="C190" s="6">
        <v>9.5592283E-2</v>
      </c>
      <c r="D190" s="6">
        <v>492</v>
      </c>
      <c r="E190" s="6">
        <v>24.032632700000001</v>
      </c>
      <c r="F190" s="6">
        <v>0.19477417799999999</v>
      </c>
      <c r="J190">
        <v>491</v>
      </c>
      <c r="K190">
        <v>0.69453674700000001</v>
      </c>
      <c r="L190">
        <v>1.46536181E-2</v>
      </c>
      <c r="M190">
        <v>492</v>
      </c>
      <c r="N190">
        <v>3.0727130570000001</v>
      </c>
      <c r="O190">
        <v>2.5825274400000001E-2</v>
      </c>
    </row>
    <row r="191" spans="1:15" x14ac:dyDescent="0.25">
      <c r="A191" s="6">
        <v>493</v>
      </c>
      <c r="B191" s="6">
        <v>6.3606332999999999</v>
      </c>
      <c r="C191" s="6">
        <v>6.2399385000000002E-2</v>
      </c>
      <c r="D191" s="6">
        <v>494</v>
      </c>
      <c r="E191" s="6">
        <v>8.9778874999999996</v>
      </c>
      <c r="F191" s="6">
        <v>5.6931081000000001E-2</v>
      </c>
      <c r="J191">
        <v>493</v>
      </c>
      <c r="K191">
        <v>0.45821931199999999</v>
      </c>
      <c r="L191">
        <v>1.7436507E-2</v>
      </c>
      <c r="M191">
        <v>494</v>
      </c>
      <c r="N191">
        <v>0.656665363</v>
      </c>
      <c r="O191">
        <v>1.64025621E-2</v>
      </c>
    </row>
    <row r="192" spans="1:15" x14ac:dyDescent="0.25">
      <c r="A192" s="6">
        <v>495</v>
      </c>
      <c r="B192" s="6">
        <v>6.2299088999999999</v>
      </c>
      <c r="C192" s="6">
        <v>4.1343886000000003E-2</v>
      </c>
      <c r="D192" s="6">
        <v>496</v>
      </c>
      <c r="E192" s="6">
        <v>8.8547714000000006</v>
      </c>
      <c r="F192" s="6">
        <v>8.9425414999999994E-2</v>
      </c>
      <c r="J192">
        <v>495</v>
      </c>
      <c r="K192">
        <v>0.40475957800000001</v>
      </c>
      <c r="L192">
        <v>1.2195936500000001E-2</v>
      </c>
      <c r="M192">
        <v>496</v>
      </c>
      <c r="N192">
        <v>0.59225957799999995</v>
      </c>
      <c r="O192">
        <v>1.24038615E-2</v>
      </c>
    </row>
    <row r="193" spans="1:15" x14ac:dyDescent="0.25">
      <c r="A193" s="6">
        <v>497</v>
      </c>
      <c r="B193" s="6">
        <v>6.1344593999999999</v>
      </c>
      <c r="C193" s="6">
        <v>4.4374397000000003E-2</v>
      </c>
      <c r="D193" s="6">
        <v>498</v>
      </c>
      <c r="E193" s="6">
        <v>9.5180766000000006</v>
      </c>
      <c r="F193" s="6">
        <v>9.7328123000000002E-2</v>
      </c>
      <c r="J193">
        <v>497</v>
      </c>
      <c r="K193">
        <v>0.35599100900000002</v>
      </c>
      <c r="L193">
        <v>4.9996698999999999E-3</v>
      </c>
      <c r="M193">
        <v>498</v>
      </c>
      <c r="N193">
        <v>0.66150312700000002</v>
      </c>
      <c r="O193">
        <v>1.08077413E-2</v>
      </c>
    </row>
    <row r="194" spans="1:15" x14ac:dyDescent="0.25">
      <c r="A194" s="6">
        <v>499</v>
      </c>
      <c r="B194" s="6">
        <v>4.3112347</v>
      </c>
      <c r="C194" s="6">
        <v>4.0772955E-2</v>
      </c>
      <c r="D194" s="6">
        <v>500</v>
      </c>
      <c r="E194" s="6">
        <v>14.953859100000001</v>
      </c>
      <c r="F194" s="6">
        <v>0.14211452699999999</v>
      </c>
      <c r="J194">
        <v>499</v>
      </c>
      <c r="K194">
        <v>0.32740422200000002</v>
      </c>
      <c r="L194">
        <v>2.27435234E-2</v>
      </c>
      <c r="M194">
        <v>500</v>
      </c>
      <c r="N194">
        <v>1.018715794</v>
      </c>
      <c r="O194">
        <v>6.7057315000000001E-3</v>
      </c>
    </row>
    <row r="195" spans="1:15" x14ac:dyDescent="0.25">
      <c r="A195" s="6">
        <v>501</v>
      </c>
      <c r="B195" s="6">
        <v>4.2427599999999996</v>
      </c>
      <c r="C195" s="6">
        <v>4.7337272E-2</v>
      </c>
      <c r="D195" s="6">
        <v>502</v>
      </c>
      <c r="E195" s="6">
        <v>16.681634299999999</v>
      </c>
      <c r="F195" s="6">
        <v>0.18002258600000001</v>
      </c>
      <c r="J195">
        <v>501</v>
      </c>
      <c r="K195">
        <v>0.44942337799999998</v>
      </c>
      <c r="L195">
        <v>1.01299501E-2</v>
      </c>
      <c r="M195">
        <v>502</v>
      </c>
      <c r="N195">
        <v>1.2492181389999999</v>
      </c>
      <c r="O195">
        <v>2.1311927099999999E-2</v>
      </c>
    </row>
    <row r="196" spans="1:15" x14ac:dyDescent="0.25">
      <c r="A196" s="6">
        <v>503</v>
      </c>
      <c r="B196" s="6">
        <v>4.0836774</v>
      </c>
      <c r="C196" s="6">
        <v>2.0657473999999999E-2</v>
      </c>
      <c r="D196" s="6">
        <v>504</v>
      </c>
      <c r="E196" s="6">
        <v>17.044757499999999</v>
      </c>
      <c r="F196" s="6">
        <v>5.4518694999999999E-2</v>
      </c>
      <c r="J196">
        <v>503</v>
      </c>
      <c r="K196">
        <v>0.31895035199999999</v>
      </c>
      <c r="L196">
        <v>9.2137278E-3</v>
      </c>
      <c r="M196">
        <v>504</v>
      </c>
      <c r="N196">
        <v>1.268227131</v>
      </c>
      <c r="O196">
        <v>1.47711279E-2</v>
      </c>
    </row>
    <row r="197" spans="1:15" x14ac:dyDescent="0.25">
      <c r="A197" s="6">
        <v>505</v>
      </c>
      <c r="B197" s="6">
        <v>2.7750503000000002</v>
      </c>
      <c r="C197" s="6">
        <v>2.8826684000000002E-2</v>
      </c>
      <c r="D197" s="6">
        <v>506</v>
      </c>
      <c r="E197" s="6">
        <v>4.5948167</v>
      </c>
      <c r="F197" s="6">
        <v>3.4368084E-2</v>
      </c>
      <c r="J197">
        <v>505</v>
      </c>
      <c r="K197">
        <v>0.79832877300000005</v>
      </c>
      <c r="L197">
        <v>1.16624729E-2</v>
      </c>
      <c r="M197">
        <v>506</v>
      </c>
      <c r="N197">
        <v>0.93657153999999998</v>
      </c>
      <c r="O197">
        <v>5.6962263999999997E-3</v>
      </c>
    </row>
    <row r="198" spans="1:15" x14ac:dyDescent="0.25">
      <c r="A198" s="6">
        <v>507</v>
      </c>
      <c r="B198" s="6">
        <v>2.8103251999999999</v>
      </c>
      <c r="C198" s="6">
        <v>2.2380414000000001E-2</v>
      </c>
      <c r="D198" s="6">
        <v>508</v>
      </c>
      <c r="E198" s="6">
        <v>4.7760325000000003</v>
      </c>
      <c r="F198" s="6">
        <v>2.3363484E-2</v>
      </c>
      <c r="J198">
        <v>507</v>
      </c>
      <c r="K198">
        <v>0.715256059</v>
      </c>
      <c r="L198">
        <v>2.3461474499999999E-2</v>
      </c>
      <c r="M198">
        <v>508</v>
      </c>
      <c r="N198">
        <v>0.92938819399999995</v>
      </c>
      <c r="O198">
        <v>1.9891106200000001E-2</v>
      </c>
    </row>
    <row r="199" spans="1:15" x14ac:dyDescent="0.25">
      <c r="A199" s="6">
        <v>509</v>
      </c>
      <c r="B199" s="6">
        <v>2.6748975000000002</v>
      </c>
      <c r="C199" s="6">
        <v>2.5584815E-2</v>
      </c>
      <c r="D199" s="6">
        <v>510</v>
      </c>
      <c r="E199" s="6">
        <v>4.7103244999999996</v>
      </c>
      <c r="F199" s="6">
        <v>4.5307910999999999E-2</v>
      </c>
      <c r="J199">
        <v>509</v>
      </c>
      <c r="K199">
        <v>0.79632525399999998</v>
      </c>
      <c r="L199">
        <v>1.48653988E-2</v>
      </c>
      <c r="M199">
        <v>510</v>
      </c>
      <c r="N199">
        <v>0.92753127499999999</v>
      </c>
      <c r="O199">
        <v>6.4475747E-3</v>
      </c>
    </row>
    <row r="200" spans="1:15" x14ac:dyDescent="0.25">
      <c r="A200" s="6">
        <v>511</v>
      </c>
      <c r="B200" s="6">
        <v>3.9121448999999999</v>
      </c>
      <c r="C200" s="6">
        <v>1.6899814999999999E-2</v>
      </c>
      <c r="D200" s="6">
        <v>512</v>
      </c>
      <c r="E200" s="6">
        <v>7.8172763999999999</v>
      </c>
      <c r="F200" s="6">
        <v>7.1649782999999995E-2</v>
      </c>
      <c r="J200">
        <v>511</v>
      </c>
      <c r="K200">
        <v>0.65485731000000003</v>
      </c>
      <c r="L200">
        <v>1.3441609E-2</v>
      </c>
      <c r="M200">
        <v>512</v>
      </c>
      <c r="N200">
        <v>1.0289777170000001</v>
      </c>
      <c r="O200">
        <v>4.2115835999999999E-3</v>
      </c>
    </row>
    <row r="201" spans="1:15" x14ac:dyDescent="0.25">
      <c r="A201" s="6">
        <v>513</v>
      </c>
      <c r="B201" s="6">
        <v>4.4364258000000003</v>
      </c>
      <c r="C201" s="6">
        <v>2.0552996E-2</v>
      </c>
      <c r="D201" s="6">
        <v>514</v>
      </c>
      <c r="E201" s="6">
        <v>7.9203342000000001</v>
      </c>
      <c r="F201" s="6">
        <v>3.4416769999999999E-2</v>
      </c>
      <c r="J201">
        <v>513</v>
      </c>
      <c r="K201">
        <v>0.71198201699999997</v>
      </c>
      <c r="L201">
        <v>7.7837132000000003E-3</v>
      </c>
      <c r="M201">
        <v>514</v>
      </c>
      <c r="N201">
        <v>1.1545641129999999</v>
      </c>
      <c r="O201">
        <v>2.7393517999999999E-2</v>
      </c>
    </row>
    <row r="202" spans="1:15" x14ac:dyDescent="0.25">
      <c r="A202" s="6">
        <v>515</v>
      </c>
      <c r="B202" s="6">
        <v>4.0988939999999996</v>
      </c>
      <c r="C202" s="6">
        <v>1.7277746E-2</v>
      </c>
      <c r="D202" s="6">
        <v>516</v>
      </c>
      <c r="E202" s="6">
        <v>7.6706437000000003</v>
      </c>
      <c r="F202" s="6">
        <v>6.6640609000000003E-2</v>
      </c>
      <c r="J202">
        <v>515</v>
      </c>
      <c r="K202">
        <v>0.70108483200000005</v>
      </c>
      <c r="L202">
        <v>4.4901191999999999E-3</v>
      </c>
      <c r="M202">
        <v>516</v>
      </c>
      <c r="N202">
        <v>1.0292220489999999</v>
      </c>
      <c r="O202">
        <v>7.1344800999999999E-3</v>
      </c>
    </row>
    <row r="203" spans="1:15" x14ac:dyDescent="0.25">
      <c r="A203" s="6">
        <v>517</v>
      </c>
      <c r="B203" s="6">
        <v>0.63366049999999996</v>
      </c>
      <c r="C203" s="6">
        <v>0</v>
      </c>
      <c r="D203" s="6">
        <v>518</v>
      </c>
      <c r="E203" s="6">
        <v>13.448108</v>
      </c>
      <c r="F203" s="6">
        <v>8.8557226000000003E-2</v>
      </c>
      <c r="J203">
        <v>517</v>
      </c>
      <c r="K203">
        <v>0.13926896</v>
      </c>
      <c r="L203">
        <v>0</v>
      </c>
      <c r="M203">
        <v>518</v>
      </c>
      <c r="N203">
        <v>1.14376466</v>
      </c>
      <c r="O203">
        <v>1.01386684E-2</v>
      </c>
    </row>
    <row r="204" spans="1:15" x14ac:dyDescent="0.25">
      <c r="A204" s="6">
        <v>519</v>
      </c>
      <c r="B204" s="6">
        <v>6.4553912000000002</v>
      </c>
      <c r="C204" s="6">
        <v>6.1441358000000001E-2</v>
      </c>
      <c r="D204" s="6">
        <v>520</v>
      </c>
      <c r="E204" s="6">
        <v>14.0498551</v>
      </c>
      <c r="F204" s="6">
        <v>0.100548444</v>
      </c>
      <c r="J204">
        <v>519</v>
      </c>
      <c r="K204">
        <v>0.50019546500000001</v>
      </c>
      <c r="L204">
        <v>2.6524815699999999E-2</v>
      </c>
      <c r="M204">
        <v>520</v>
      </c>
      <c r="N204">
        <v>1.244087178</v>
      </c>
      <c r="O204">
        <v>1.29887879E-2</v>
      </c>
    </row>
    <row r="205" spans="1:15" x14ac:dyDescent="0.25">
      <c r="A205" s="6">
        <v>521</v>
      </c>
      <c r="B205" s="6">
        <v>6.2617254000000004</v>
      </c>
      <c r="C205" s="6">
        <v>4.4589495E-2</v>
      </c>
      <c r="D205" s="6">
        <v>522</v>
      </c>
      <c r="E205" s="6">
        <v>13.9509472</v>
      </c>
      <c r="F205" s="6">
        <v>0.110196107</v>
      </c>
      <c r="J205">
        <v>521</v>
      </c>
      <c r="K205">
        <v>0.56078967999999996</v>
      </c>
      <c r="L205">
        <v>1.3815688499999999E-2</v>
      </c>
      <c r="M205">
        <v>522</v>
      </c>
      <c r="N205">
        <v>1.3930316650000001</v>
      </c>
      <c r="O205">
        <v>4.0935525700000003E-2</v>
      </c>
    </row>
    <row r="206" spans="1:15" x14ac:dyDescent="0.25">
      <c r="A206" s="6">
        <v>523</v>
      </c>
      <c r="B206" s="6">
        <v>5.4363333000000003</v>
      </c>
      <c r="C206" s="6">
        <v>3.0682966999999998E-2</v>
      </c>
      <c r="D206" s="6">
        <v>524</v>
      </c>
      <c r="E206" s="6">
        <v>12.636666699999999</v>
      </c>
      <c r="F206" s="6">
        <v>1.4529663E-2</v>
      </c>
      <c r="J206">
        <v>523</v>
      </c>
      <c r="K206">
        <v>0.72871876700000005</v>
      </c>
      <c r="L206">
        <v>1.82674289E-2</v>
      </c>
      <c r="M206">
        <v>524</v>
      </c>
      <c r="N206">
        <v>1.6759877999999999</v>
      </c>
      <c r="O206">
        <v>8.8136701000000005E-3</v>
      </c>
    </row>
    <row r="207" spans="1:15" x14ac:dyDescent="0.25">
      <c r="A207" s="6">
        <v>525</v>
      </c>
      <c r="B207" s="6">
        <v>5.6223333000000002</v>
      </c>
      <c r="C207" s="6">
        <v>2.3454447999999999E-2</v>
      </c>
      <c r="D207" s="6">
        <v>526</v>
      </c>
      <c r="E207" s="6">
        <v>13.443333300000001</v>
      </c>
      <c r="F207" s="6">
        <v>8.8380491000000005E-2</v>
      </c>
      <c r="J207">
        <v>525</v>
      </c>
      <c r="K207">
        <v>0.808287333</v>
      </c>
      <c r="L207">
        <v>7.7730875999999999E-3</v>
      </c>
      <c r="M207">
        <v>526</v>
      </c>
      <c r="N207">
        <v>1.652745497</v>
      </c>
      <c r="O207">
        <v>3.4181528500000002E-2</v>
      </c>
    </row>
    <row r="208" spans="1:15" x14ac:dyDescent="0.25">
      <c r="A208" s="6">
        <v>527</v>
      </c>
      <c r="B208" s="6">
        <v>5.55</v>
      </c>
      <c r="C208" s="6">
        <v>4.1968242000000003E-2</v>
      </c>
      <c r="D208" s="6">
        <v>528</v>
      </c>
      <c r="E208" s="6">
        <v>13.2066667</v>
      </c>
      <c r="F208" s="6">
        <v>0.104933842</v>
      </c>
      <c r="J208">
        <v>527</v>
      </c>
      <c r="K208">
        <v>0.85862143999999996</v>
      </c>
      <c r="L208">
        <v>1.8745860199999999E-2</v>
      </c>
      <c r="M208">
        <v>528</v>
      </c>
      <c r="N208">
        <v>1.7900203370000001</v>
      </c>
      <c r="O208">
        <v>1.28448126E-2</v>
      </c>
    </row>
    <row r="209" spans="1:15" x14ac:dyDescent="0.25">
      <c r="A209" s="6">
        <v>529</v>
      </c>
      <c r="B209" s="6">
        <v>10.28</v>
      </c>
      <c r="C209" s="6">
        <v>8.6216781000000006E-2</v>
      </c>
      <c r="D209" s="6">
        <v>530</v>
      </c>
      <c r="E209" s="6">
        <v>57.883333299999997</v>
      </c>
      <c r="F209" s="6">
        <v>0.74889548299999997</v>
      </c>
      <c r="J209">
        <v>529</v>
      </c>
      <c r="K209">
        <v>1.304837303</v>
      </c>
      <c r="L209">
        <v>8.5400734000000006E-3</v>
      </c>
      <c r="M209">
        <v>530</v>
      </c>
      <c r="N209">
        <v>4.6549970930000004</v>
      </c>
      <c r="O209">
        <v>5.1395934499999997E-2</v>
      </c>
    </row>
    <row r="210" spans="1:15" x14ac:dyDescent="0.25">
      <c r="A210" s="6">
        <v>531</v>
      </c>
      <c r="B210" s="6">
        <v>12.22</v>
      </c>
      <c r="C210" s="6">
        <v>0.103923048</v>
      </c>
      <c r="D210" s="6">
        <v>532</v>
      </c>
      <c r="E210" s="6">
        <v>59.036666699999998</v>
      </c>
      <c r="F210" s="6">
        <v>0.60853193100000003</v>
      </c>
      <c r="J210">
        <v>531</v>
      </c>
      <c r="K210">
        <v>1.295395117</v>
      </c>
      <c r="L210">
        <v>8.2254154999999995E-3</v>
      </c>
      <c r="M210">
        <v>532</v>
      </c>
      <c r="N210">
        <v>4.9197414300000002</v>
      </c>
      <c r="O210">
        <v>1.7638560599999999E-2</v>
      </c>
    </row>
    <row r="211" spans="1:15" x14ac:dyDescent="0.25">
      <c r="A211" s="6">
        <v>533</v>
      </c>
      <c r="B211" s="6">
        <v>10.2466667</v>
      </c>
      <c r="C211" s="6">
        <v>8.1103499999999995E-2</v>
      </c>
      <c r="D211" s="6">
        <v>534</v>
      </c>
      <c r="E211" s="6">
        <v>56.63</v>
      </c>
      <c r="F211" s="6">
        <v>0.19857828</v>
      </c>
      <c r="J211">
        <v>533</v>
      </c>
      <c r="K211">
        <v>1.35350087</v>
      </c>
      <c r="L211">
        <v>7.9647412999999997E-3</v>
      </c>
      <c r="M211">
        <v>534</v>
      </c>
      <c r="N211">
        <v>4.9553312030000001</v>
      </c>
      <c r="O211">
        <v>6.0169752299999997E-2</v>
      </c>
    </row>
    <row r="212" spans="1:15" x14ac:dyDescent="0.25">
      <c r="A212" s="6">
        <v>535</v>
      </c>
      <c r="B212" s="6">
        <v>4.6079999999999997</v>
      </c>
      <c r="C212" s="6">
        <v>2.7428694999999999E-2</v>
      </c>
      <c r="D212" s="6">
        <v>536</v>
      </c>
      <c r="E212" s="6">
        <v>13.906666700000001</v>
      </c>
      <c r="F212" s="6">
        <v>6.0092521000000003E-2</v>
      </c>
      <c r="J212">
        <v>535</v>
      </c>
      <c r="K212">
        <v>1.29938989</v>
      </c>
      <c r="L212">
        <v>1.9020064699999999E-2</v>
      </c>
      <c r="M212">
        <v>536</v>
      </c>
      <c r="N212">
        <v>2.8584398599999998</v>
      </c>
      <c r="O212">
        <v>2.0712914200000002E-2</v>
      </c>
    </row>
    <row r="213" spans="1:15" x14ac:dyDescent="0.25">
      <c r="A213" s="6">
        <v>537</v>
      </c>
      <c r="B213" s="6">
        <v>5.3003333000000001</v>
      </c>
      <c r="C213" s="6">
        <v>3.5375760999999999E-2</v>
      </c>
      <c r="D213" s="6">
        <v>538</v>
      </c>
      <c r="E213" s="6">
        <v>14.07</v>
      </c>
      <c r="F213" s="6">
        <v>6.5064071000000001E-2</v>
      </c>
      <c r="J213">
        <v>537</v>
      </c>
      <c r="K213">
        <v>1.4490122030000001</v>
      </c>
      <c r="L213">
        <v>2.49631872E-2</v>
      </c>
      <c r="M213">
        <v>538</v>
      </c>
      <c r="N213">
        <v>3.2655432869999999</v>
      </c>
      <c r="O213">
        <v>5.8105767000000003E-3</v>
      </c>
    </row>
    <row r="214" spans="1:15" x14ac:dyDescent="0.25">
      <c r="A214" s="6">
        <v>539</v>
      </c>
      <c r="B214" s="6">
        <v>5.4373332999999997</v>
      </c>
      <c r="C214" s="6">
        <v>2.2878908E-2</v>
      </c>
      <c r="D214" s="6">
        <v>540</v>
      </c>
      <c r="E214" s="6">
        <v>13.4033333</v>
      </c>
      <c r="F214" s="6">
        <v>1.2018503999999999E-2</v>
      </c>
      <c r="J214">
        <v>539</v>
      </c>
      <c r="K214">
        <v>1.3622167329999999</v>
      </c>
      <c r="L214">
        <v>1.10808738E-2</v>
      </c>
      <c r="M214">
        <v>540</v>
      </c>
      <c r="N214">
        <v>3.1627687400000002</v>
      </c>
      <c r="O214">
        <v>2.5527398999999999E-2</v>
      </c>
    </row>
    <row r="215" spans="1:15" x14ac:dyDescent="0.25">
      <c r="A215" s="6">
        <v>541</v>
      </c>
      <c r="B215" s="6">
        <v>3.581</v>
      </c>
      <c r="C215" s="6">
        <v>7.8102500000000004E-3</v>
      </c>
      <c r="D215" s="6">
        <v>542</v>
      </c>
      <c r="E215" s="6">
        <v>5.4973333000000002</v>
      </c>
      <c r="F215" s="6">
        <v>5.0416046999999999E-2</v>
      </c>
      <c r="J215">
        <v>541</v>
      </c>
      <c r="K215">
        <v>0.57735328299999999</v>
      </c>
      <c r="L215">
        <v>1.3833906199999999E-2</v>
      </c>
      <c r="M215">
        <v>542</v>
      </c>
      <c r="N215">
        <v>1.009260603</v>
      </c>
      <c r="O215">
        <v>1.1481227599999999E-2</v>
      </c>
    </row>
    <row r="216" spans="1:15" x14ac:dyDescent="0.25">
      <c r="A216" s="6">
        <v>543</v>
      </c>
      <c r="B216" s="6">
        <v>3.5470000000000002</v>
      </c>
      <c r="C216" s="6">
        <v>3.1176914999999999E-2</v>
      </c>
      <c r="D216" s="6">
        <v>544</v>
      </c>
      <c r="E216" s="6">
        <v>5.1683332999999996</v>
      </c>
      <c r="F216" s="6">
        <v>5.0313462000000003E-2</v>
      </c>
      <c r="J216">
        <v>543</v>
      </c>
      <c r="K216">
        <v>0.64235909300000005</v>
      </c>
      <c r="L216">
        <v>7.1619183000000003E-3</v>
      </c>
      <c r="M216">
        <v>544</v>
      </c>
      <c r="N216">
        <v>0.89185066700000004</v>
      </c>
      <c r="O216">
        <v>2.1659985999999999E-2</v>
      </c>
    </row>
    <row r="217" spans="1:15" x14ac:dyDescent="0.25">
      <c r="A217" s="6">
        <v>545</v>
      </c>
      <c r="B217" s="6">
        <v>3.4953333</v>
      </c>
      <c r="C217" s="6">
        <v>3.0046261000000001E-2</v>
      </c>
      <c r="D217" s="6">
        <v>546</v>
      </c>
      <c r="E217" s="6">
        <v>4.8719999999999999</v>
      </c>
      <c r="F217" s="6">
        <v>4.0004166000000001E-2</v>
      </c>
      <c r="J217">
        <v>545</v>
      </c>
      <c r="K217">
        <v>0.596709763</v>
      </c>
      <c r="L217">
        <v>1.7073393400000001E-2</v>
      </c>
      <c r="M217">
        <v>546</v>
      </c>
      <c r="N217">
        <v>0.82855171299999997</v>
      </c>
      <c r="O217">
        <v>1.0576403099999999E-2</v>
      </c>
    </row>
    <row r="218" spans="1:15" x14ac:dyDescent="0.25">
      <c r="A218" s="6">
        <v>547</v>
      </c>
      <c r="B218" s="6">
        <v>3.7466667</v>
      </c>
      <c r="C218" s="6">
        <v>3.2359095999999997E-2</v>
      </c>
      <c r="D218" s="6">
        <v>548</v>
      </c>
      <c r="E218" s="6">
        <v>20.673333299999999</v>
      </c>
      <c r="F218" s="6">
        <v>0.104774891</v>
      </c>
      <c r="J218">
        <v>547</v>
      </c>
      <c r="K218">
        <v>0.316712667</v>
      </c>
      <c r="L218">
        <v>5.0884025000000003E-3</v>
      </c>
      <c r="M218">
        <v>548</v>
      </c>
      <c r="N218">
        <v>2.871150493</v>
      </c>
      <c r="O218">
        <v>1.7080152899999999E-2</v>
      </c>
    </row>
    <row r="219" spans="1:15" x14ac:dyDescent="0.25">
      <c r="A219" s="6">
        <v>549</v>
      </c>
      <c r="B219" s="6">
        <v>3.722</v>
      </c>
      <c r="C219" s="6">
        <v>1.9857828000000001E-2</v>
      </c>
      <c r="D219" s="6">
        <v>550</v>
      </c>
      <c r="E219" s="6">
        <v>26.156666699999999</v>
      </c>
      <c r="F219" s="6">
        <v>0.236243754</v>
      </c>
      <c r="J219">
        <v>549</v>
      </c>
      <c r="K219">
        <v>0.364540963</v>
      </c>
      <c r="L219">
        <v>1.7097016100000001E-2</v>
      </c>
      <c r="M219">
        <v>550</v>
      </c>
      <c r="N219">
        <v>2.5755374799999999</v>
      </c>
      <c r="O219">
        <v>3.3867556200000003E-2</v>
      </c>
    </row>
    <row r="220" spans="1:15" x14ac:dyDescent="0.25">
      <c r="A220" s="6">
        <v>551</v>
      </c>
      <c r="B220" s="6">
        <v>3.7183332999999998</v>
      </c>
      <c r="C220" s="6">
        <v>1.1666667E-2</v>
      </c>
      <c r="D220" s="6">
        <v>552</v>
      </c>
      <c r="E220" s="6">
        <v>25.263333299999999</v>
      </c>
      <c r="F220" s="6">
        <v>0.204966122</v>
      </c>
      <c r="J220">
        <v>551</v>
      </c>
      <c r="K220">
        <v>0.35731406300000002</v>
      </c>
      <c r="L220">
        <v>7.8185948000000002E-3</v>
      </c>
      <c r="M220">
        <v>552</v>
      </c>
      <c r="N220">
        <v>2.2940877400000002</v>
      </c>
      <c r="O220">
        <v>1.1956765100000001E-2</v>
      </c>
    </row>
    <row r="221" spans="1:15" x14ac:dyDescent="0.25">
      <c r="A221" s="6">
        <v>553</v>
      </c>
      <c r="B221" s="6">
        <v>4.9593332999999999</v>
      </c>
      <c r="C221" s="6">
        <v>5.1563338E-2</v>
      </c>
      <c r="D221" s="6">
        <v>554</v>
      </c>
      <c r="E221" s="6">
        <v>23.513333299999999</v>
      </c>
      <c r="F221" s="6">
        <v>0.296666667</v>
      </c>
      <c r="J221">
        <v>553</v>
      </c>
      <c r="K221">
        <v>0.32728065299999998</v>
      </c>
      <c r="L221">
        <v>1.3117753399999999E-2</v>
      </c>
      <c r="M221">
        <v>554</v>
      </c>
      <c r="N221">
        <v>2.4771208599999999</v>
      </c>
      <c r="O221">
        <v>3.4643371000000001E-3</v>
      </c>
    </row>
    <row r="222" spans="1:15" x14ac:dyDescent="0.25">
      <c r="A222" s="6">
        <v>555</v>
      </c>
      <c r="B222" s="6">
        <v>4.3159999999999998</v>
      </c>
      <c r="C222" s="6">
        <v>3.3005050000000001E-2</v>
      </c>
      <c r="D222" s="6">
        <v>556</v>
      </c>
      <c r="E222" s="6">
        <v>25.236666700000001</v>
      </c>
      <c r="F222" s="6">
        <v>0.112595638</v>
      </c>
      <c r="J222">
        <v>555</v>
      </c>
      <c r="K222">
        <v>0.28228501</v>
      </c>
      <c r="L222">
        <v>9.5006008999999995E-3</v>
      </c>
      <c r="M222">
        <v>556</v>
      </c>
      <c r="N222">
        <v>2.8050552</v>
      </c>
      <c r="O222">
        <v>7.5798922500000004E-2</v>
      </c>
    </row>
    <row r="223" spans="1:15" x14ac:dyDescent="0.25">
      <c r="A223" s="6">
        <v>557</v>
      </c>
      <c r="B223" s="6">
        <v>4.8043332999999997</v>
      </c>
      <c r="C223" s="6">
        <v>5.1333333000000002E-2</v>
      </c>
      <c r="D223" s="6">
        <v>558</v>
      </c>
      <c r="E223" s="6">
        <v>22.3666667</v>
      </c>
      <c r="F223" s="6">
        <v>0.22452418800000001</v>
      </c>
      <c r="J223">
        <v>557</v>
      </c>
      <c r="K223">
        <v>0.26775856999999997</v>
      </c>
      <c r="L223">
        <v>7.6539121999999998E-3</v>
      </c>
      <c r="M223">
        <v>558</v>
      </c>
      <c r="N223">
        <v>2.33984602</v>
      </c>
      <c r="O223">
        <v>1.1187482300000001E-2</v>
      </c>
    </row>
    <row r="224" spans="1:15" x14ac:dyDescent="0.25">
      <c r="A224" s="6">
        <v>559</v>
      </c>
      <c r="B224" s="6">
        <v>3.3519999999999999</v>
      </c>
      <c r="C224" s="6">
        <v>4.1633319999999996E-3</v>
      </c>
      <c r="D224" s="6">
        <v>560</v>
      </c>
      <c r="E224" s="6">
        <v>10.4</v>
      </c>
      <c r="F224" s="6">
        <v>0.122882057</v>
      </c>
      <c r="J224">
        <v>559</v>
      </c>
      <c r="K224">
        <v>0.36860836699999999</v>
      </c>
      <c r="L224">
        <v>7.6637292999999999E-3</v>
      </c>
      <c r="M224">
        <v>560</v>
      </c>
      <c r="N224">
        <v>1.618245207</v>
      </c>
      <c r="O224">
        <v>2.3905259000000002E-2</v>
      </c>
    </row>
    <row r="225" spans="1:15" x14ac:dyDescent="0.25">
      <c r="A225" s="6">
        <v>561</v>
      </c>
      <c r="B225" s="6">
        <v>3.4646667</v>
      </c>
      <c r="C225" s="6">
        <v>2.8707335E-2</v>
      </c>
      <c r="D225" s="6">
        <v>562</v>
      </c>
      <c r="E225" s="6">
        <v>11.1166667</v>
      </c>
      <c r="F225" s="6">
        <v>0.11794537300000001</v>
      </c>
      <c r="J225">
        <v>561</v>
      </c>
      <c r="K225">
        <v>0.38244479999999997</v>
      </c>
      <c r="L225">
        <v>9.2578986999999995E-3</v>
      </c>
      <c r="M225">
        <v>562</v>
      </c>
      <c r="N225">
        <v>1.65674027</v>
      </c>
      <c r="O225">
        <v>7.8142916000000003E-3</v>
      </c>
    </row>
    <row r="226" spans="1:15" x14ac:dyDescent="0.25">
      <c r="A226" s="6">
        <v>563</v>
      </c>
      <c r="B226" s="6">
        <v>3.3903333</v>
      </c>
      <c r="C226" s="6">
        <v>1.3333329999999999E-3</v>
      </c>
      <c r="D226" s="6">
        <v>564</v>
      </c>
      <c r="E226" s="6">
        <v>9.6993332999999993</v>
      </c>
      <c r="F226" s="6">
        <v>0.10181082700000001</v>
      </c>
      <c r="J226">
        <v>563</v>
      </c>
      <c r="K226">
        <v>0.37641633000000002</v>
      </c>
      <c r="L226">
        <v>1.33355277E-2</v>
      </c>
      <c r="M226">
        <v>564</v>
      </c>
      <c r="N226">
        <v>1.457001743</v>
      </c>
      <c r="O226">
        <v>1.7080152899999999E-2</v>
      </c>
    </row>
    <row r="227" spans="1:15" x14ac:dyDescent="0.25">
      <c r="A227" s="6">
        <v>565</v>
      </c>
      <c r="B227" s="6">
        <v>3.3523333000000002</v>
      </c>
      <c r="C227" s="6">
        <v>1.5333332999999999E-2</v>
      </c>
      <c r="D227" s="6">
        <v>566</v>
      </c>
      <c r="E227" s="6">
        <v>5.5296666999999999</v>
      </c>
      <c r="F227" s="6">
        <v>4.0883303000000003E-2</v>
      </c>
      <c r="J227">
        <v>565</v>
      </c>
      <c r="K227">
        <v>0.49030360299999998</v>
      </c>
      <c r="L227">
        <v>6.8997727E-3</v>
      </c>
      <c r="M227">
        <v>566</v>
      </c>
      <c r="N227">
        <v>0.69977484000000001</v>
      </c>
      <c r="O227">
        <v>4.0550606999999999E-3</v>
      </c>
    </row>
    <row r="228" spans="1:15" x14ac:dyDescent="0.25">
      <c r="A228" s="6">
        <v>567</v>
      </c>
      <c r="B228" s="6">
        <v>3.3233332999999998</v>
      </c>
      <c r="C228" s="6">
        <v>2.4537951999999998E-2</v>
      </c>
      <c r="D228" s="6">
        <v>568</v>
      </c>
      <c r="E228" s="6">
        <v>5.6296666999999996</v>
      </c>
      <c r="F228" s="6">
        <v>5.2416070000000002E-2</v>
      </c>
      <c r="J228">
        <v>567</v>
      </c>
      <c r="K228">
        <v>0.41908773999999999</v>
      </c>
      <c r="L228">
        <v>4.236549E-3</v>
      </c>
      <c r="M228">
        <v>568</v>
      </c>
      <c r="N228">
        <v>0.47399767700000001</v>
      </c>
      <c r="O228">
        <v>7.0699809999999995E-4</v>
      </c>
    </row>
    <row r="229" spans="1:15" x14ac:dyDescent="0.25">
      <c r="A229" s="6">
        <v>569</v>
      </c>
      <c r="B229" s="6">
        <v>3.3723333000000002</v>
      </c>
      <c r="C229" s="6">
        <v>9.4926869999999997E-3</v>
      </c>
      <c r="D229" s="6">
        <v>570</v>
      </c>
      <c r="E229" s="6">
        <v>5.7693333000000004</v>
      </c>
      <c r="F229" s="6">
        <v>2.1105555000000002E-2</v>
      </c>
      <c r="J229">
        <v>569</v>
      </c>
      <c r="K229">
        <v>0.45344276300000003</v>
      </c>
      <c r="L229">
        <v>1.27065349E-2</v>
      </c>
      <c r="M229">
        <v>570</v>
      </c>
      <c r="N229">
        <v>0.700573793</v>
      </c>
      <c r="O229">
        <v>1.7871207399999998E-2</v>
      </c>
    </row>
    <row r="230" spans="1:15" x14ac:dyDescent="0.25">
      <c r="A230" s="6">
        <v>571</v>
      </c>
      <c r="B230" s="6">
        <v>7.7469999999999999</v>
      </c>
      <c r="C230" s="6">
        <v>5.6047598999999997E-2</v>
      </c>
      <c r="D230" s="6">
        <v>572</v>
      </c>
      <c r="E230" s="6">
        <v>39.163333299999998</v>
      </c>
      <c r="F230" s="6">
        <v>0.39099587899999999</v>
      </c>
      <c r="J230">
        <v>571</v>
      </c>
      <c r="K230">
        <v>0.82884224299999998</v>
      </c>
      <c r="L230">
        <v>9.5544471000000002E-3</v>
      </c>
      <c r="M230">
        <v>572</v>
      </c>
      <c r="N230">
        <v>6.2184049970000004</v>
      </c>
      <c r="O230">
        <v>1.9714657199999999E-2</v>
      </c>
    </row>
    <row r="231" spans="1:15" x14ac:dyDescent="0.25">
      <c r="A231" s="6">
        <v>573</v>
      </c>
      <c r="B231" s="6">
        <v>8.7200000000000006</v>
      </c>
      <c r="C231" s="6">
        <v>9.5393919999999993E-2</v>
      </c>
      <c r="D231" s="6">
        <v>574</v>
      </c>
      <c r="E231" s="6">
        <v>37.236666700000001</v>
      </c>
      <c r="F231" s="6">
        <v>0.24875244299999999</v>
      </c>
      <c r="J231">
        <v>573</v>
      </c>
      <c r="K231">
        <v>1.0398750729999999</v>
      </c>
      <c r="L231">
        <v>1.04358069E-2</v>
      </c>
      <c r="M231">
        <v>574</v>
      </c>
      <c r="N231">
        <v>5.7644538030000003</v>
      </c>
      <c r="O231">
        <v>9.7934349599999998E-2</v>
      </c>
    </row>
    <row r="232" spans="1:15" x14ac:dyDescent="0.25">
      <c r="A232" s="6">
        <v>575</v>
      </c>
      <c r="B232" s="6">
        <v>8.6690000000000005</v>
      </c>
      <c r="C232" s="6">
        <v>0.111498879</v>
      </c>
      <c r="D232" s="6">
        <v>576</v>
      </c>
      <c r="E232" s="6">
        <v>34.663333299999998</v>
      </c>
      <c r="F232" s="6">
        <v>0.39717054800000001</v>
      </c>
      <c r="J232">
        <v>575</v>
      </c>
      <c r="K232">
        <v>0.960778617</v>
      </c>
      <c r="L232">
        <v>1.61334645E-2</v>
      </c>
      <c r="M232">
        <v>576</v>
      </c>
      <c r="N232">
        <v>5.5690732130000002</v>
      </c>
      <c r="O232">
        <v>5.5282832499999997E-2</v>
      </c>
    </row>
    <row r="233" spans="1:15" x14ac:dyDescent="0.25">
      <c r="A233" s="6">
        <v>577</v>
      </c>
      <c r="B233" s="6">
        <v>4.8333332999999996</v>
      </c>
      <c r="C233" s="6">
        <v>1.9952721999999999E-2</v>
      </c>
      <c r="D233" s="6">
        <v>578</v>
      </c>
      <c r="E233" s="6">
        <v>7.5503333000000001</v>
      </c>
      <c r="F233" s="6">
        <v>8.0335407999999997E-2</v>
      </c>
      <c r="J233">
        <v>577</v>
      </c>
      <c r="K233">
        <v>0.300261477</v>
      </c>
      <c r="L233">
        <v>9.1561941000000008E-3</v>
      </c>
      <c r="M233">
        <v>578</v>
      </c>
      <c r="N233">
        <v>0.64464700699999999</v>
      </c>
      <c r="O233">
        <v>1.2732040300000001E-2</v>
      </c>
    </row>
    <row r="234" spans="1:15" x14ac:dyDescent="0.25">
      <c r="A234" s="6">
        <v>579</v>
      </c>
      <c r="B234" s="6">
        <v>5.3473332999999998</v>
      </c>
      <c r="C234" s="6">
        <v>3.3393278999999998E-2</v>
      </c>
      <c r="D234" s="6">
        <v>580</v>
      </c>
      <c r="E234" s="6">
        <v>7.5326667</v>
      </c>
      <c r="F234" s="6">
        <v>5.340516E-2</v>
      </c>
      <c r="J234">
        <v>579</v>
      </c>
      <c r="K234">
        <v>0.27756391699999999</v>
      </c>
      <c r="L234">
        <v>8.9475521000000006E-3</v>
      </c>
      <c r="M234">
        <v>580</v>
      </c>
      <c r="N234">
        <v>0.61809994000000001</v>
      </c>
      <c r="O234">
        <v>1.8633270600000001E-2</v>
      </c>
    </row>
    <row r="235" spans="1:15" x14ac:dyDescent="0.25">
      <c r="A235" s="6">
        <v>581</v>
      </c>
      <c r="B235" s="6">
        <v>5.8230000000000004</v>
      </c>
      <c r="C235" s="6">
        <v>2.145538E-2</v>
      </c>
      <c r="D235" s="6">
        <v>582</v>
      </c>
      <c r="E235" s="6">
        <v>7.1646666999999997</v>
      </c>
      <c r="F235" s="6">
        <v>4.9265718999999999E-2</v>
      </c>
      <c r="J235">
        <v>581</v>
      </c>
      <c r="K235">
        <v>0.37053311999999999</v>
      </c>
      <c r="L235">
        <v>2.0650034000000001E-2</v>
      </c>
      <c r="M235">
        <v>582</v>
      </c>
      <c r="N235">
        <v>0.72341661700000004</v>
      </c>
      <c r="O235">
        <v>2.9559004E-2</v>
      </c>
    </row>
    <row r="236" spans="1:15" x14ac:dyDescent="0.25">
      <c r="A236" s="6">
        <v>583</v>
      </c>
      <c r="B236" s="6">
        <v>7.048</v>
      </c>
      <c r="C236" s="6">
        <v>6.1921994000000001E-2</v>
      </c>
      <c r="D236" s="6">
        <v>584</v>
      </c>
      <c r="E236" s="6">
        <v>7.3</v>
      </c>
      <c r="F236" s="6">
        <v>7.0149840000000005E-2</v>
      </c>
      <c r="J236">
        <v>583</v>
      </c>
      <c r="K236">
        <v>1.4417489830000001</v>
      </c>
      <c r="L236">
        <v>3.1678379200000002E-2</v>
      </c>
      <c r="M236">
        <v>584</v>
      </c>
      <c r="N236">
        <v>1.4747966299999999</v>
      </c>
      <c r="O236">
        <v>1.94316553E-2</v>
      </c>
    </row>
    <row r="237" spans="1:15" x14ac:dyDescent="0.25">
      <c r="A237" s="6">
        <v>585</v>
      </c>
      <c r="B237" s="6">
        <v>6.6379999999999999</v>
      </c>
      <c r="C237" s="6">
        <v>4.4970361E-2</v>
      </c>
      <c r="D237" s="6">
        <v>586</v>
      </c>
      <c r="E237" s="6">
        <v>8.2196666999999994</v>
      </c>
      <c r="F237" s="6">
        <v>7.7072115999999996E-2</v>
      </c>
      <c r="J237">
        <v>585</v>
      </c>
      <c r="K237">
        <v>1.389453807</v>
      </c>
      <c r="L237">
        <v>1.50086991E-2</v>
      </c>
      <c r="M237">
        <v>586</v>
      </c>
      <c r="N237">
        <v>1.5045758300000001</v>
      </c>
      <c r="O237">
        <v>3.26845E-3</v>
      </c>
    </row>
    <row r="238" spans="1:15" x14ac:dyDescent="0.25">
      <c r="A238" s="6">
        <v>587</v>
      </c>
      <c r="B238" s="6">
        <v>6.8550000000000004</v>
      </c>
      <c r="C238" s="6">
        <v>6.2984125000000002E-2</v>
      </c>
      <c r="D238" s="6">
        <v>588</v>
      </c>
      <c r="E238" s="6">
        <v>7.55</v>
      </c>
      <c r="F238" s="6">
        <v>5.7011695000000001E-2</v>
      </c>
      <c r="J238">
        <v>587</v>
      </c>
      <c r="K238">
        <v>1.301568853</v>
      </c>
      <c r="L238">
        <v>1.7982884899999999E-2</v>
      </c>
      <c r="M238">
        <v>588</v>
      </c>
      <c r="N238">
        <v>1.3945380570000001</v>
      </c>
      <c r="O238">
        <v>1.2390123899999999E-2</v>
      </c>
    </row>
    <row r="239" spans="1:15" x14ac:dyDescent="0.25">
      <c r="A239" s="6">
        <v>589</v>
      </c>
      <c r="B239" s="6">
        <v>6.1156857999999996</v>
      </c>
      <c r="C239" s="6">
        <v>5.0948115000000002E-2</v>
      </c>
      <c r="D239" s="6">
        <v>590</v>
      </c>
      <c r="E239" s="6">
        <v>10.039713000000001</v>
      </c>
      <c r="F239" s="6">
        <v>6.5207419000000003E-2</v>
      </c>
      <c r="J239">
        <v>589</v>
      </c>
      <c r="K239">
        <v>0.39994843299999999</v>
      </c>
      <c r="L239">
        <v>1.44721621E-2</v>
      </c>
      <c r="M239">
        <v>590</v>
      </c>
      <c r="N239">
        <v>0.65027568599999996</v>
      </c>
      <c r="O239">
        <v>4.4748909999999999E-3</v>
      </c>
    </row>
    <row r="240" spans="1:15" x14ac:dyDescent="0.25">
      <c r="A240" s="6">
        <v>591</v>
      </c>
      <c r="B240" s="6">
        <v>6.0245569000000003</v>
      </c>
      <c r="C240" s="6">
        <v>6.1223067999999999E-2</v>
      </c>
      <c r="D240" s="6">
        <v>592</v>
      </c>
      <c r="E240" s="6">
        <v>10.3076185</v>
      </c>
      <c r="F240" s="6">
        <v>0.121591984</v>
      </c>
      <c r="J240">
        <v>591</v>
      </c>
      <c r="K240">
        <v>0.584966765</v>
      </c>
      <c r="L240">
        <v>3.6273356600000001E-2</v>
      </c>
      <c r="M240">
        <v>592</v>
      </c>
      <c r="N240">
        <v>0.72450968699999996</v>
      </c>
      <c r="O240">
        <v>1.45396108E-2</v>
      </c>
    </row>
    <row r="241" spans="1:15" x14ac:dyDescent="0.25">
      <c r="A241" s="6">
        <v>593</v>
      </c>
      <c r="B241" s="6">
        <v>5.9286316000000001</v>
      </c>
      <c r="C241" s="6">
        <v>6.6076390000000002E-3</v>
      </c>
      <c r="D241" s="6">
        <v>594</v>
      </c>
      <c r="E241" s="6">
        <v>10.902355</v>
      </c>
      <c r="F241" s="6">
        <v>9.1074864000000005E-2</v>
      </c>
      <c r="J241">
        <v>593</v>
      </c>
      <c r="K241">
        <v>0.40356096600000002</v>
      </c>
      <c r="L241">
        <v>9.4496340999999998E-3</v>
      </c>
      <c r="M241">
        <v>594</v>
      </c>
      <c r="N241">
        <v>0.68640101099999995</v>
      </c>
      <c r="O241">
        <v>1.4382436199999999E-2</v>
      </c>
    </row>
    <row r="242" spans="1:15" x14ac:dyDescent="0.25">
      <c r="A242" s="6">
        <v>595</v>
      </c>
      <c r="B242" s="6">
        <v>3.4674642000000002</v>
      </c>
      <c r="C242" s="6">
        <v>3.3151679000000003E-2</v>
      </c>
      <c r="D242" s="6">
        <v>596</v>
      </c>
      <c r="E242" s="6">
        <v>18.570207</v>
      </c>
      <c r="F242" s="6">
        <v>0.26537978099999998</v>
      </c>
      <c r="J242">
        <v>595</v>
      </c>
      <c r="K242">
        <v>0.309493452</v>
      </c>
      <c r="L242">
        <v>5.6971829000000002E-3</v>
      </c>
      <c r="M242">
        <v>596</v>
      </c>
      <c r="N242">
        <v>1.392049029</v>
      </c>
      <c r="O242">
        <v>1.31017956E-2</v>
      </c>
    </row>
    <row r="243" spans="1:15" x14ac:dyDescent="0.25">
      <c r="A243" s="6">
        <v>597</v>
      </c>
      <c r="B243" s="6">
        <v>3.5633894000000002</v>
      </c>
      <c r="C243" s="6">
        <v>8.3355770000000003E-3</v>
      </c>
      <c r="D243" s="6">
        <v>598</v>
      </c>
      <c r="E243" s="6">
        <v>19.786401900000001</v>
      </c>
      <c r="F243" s="6">
        <v>0.201667761</v>
      </c>
      <c r="J243">
        <v>597</v>
      </c>
      <c r="K243">
        <v>0.34675212100000002</v>
      </c>
      <c r="L243">
        <v>1.13749744E-2</v>
      </c>
      <c r="M243">
        <v>598</v>
      </c>
      <c r="N243">
        <v>1.5481670999999999</v>
      </c>
      <c r="O243">
        <v>3.5115650700000001E-2</v>
      </c>
    </row>
    <row r="244" spans="1:15" x14ac:dyDescent="0.25">
      <c r="A244" s="6">
        <v>599</v>
      </c>
      <c r="B244" s="6">
        <v>3.5551672999999999</v>
      </c>
      <c r="C244" s="6">
        <v>2.7586482999999998E-2</v>
      </c>
      <c r="D244" s="6">
        <v>600</v>
      </c>
      <c r="E244" s="6">
        <v>18.486615</v>
      </c>
      <c r="F244" s="6">
        <v>0.17771942700000001</v>
      </c>
      <c r="J244">
        <v>599</v>
      </c>
      <c r="K244">
        <v>0.39661923599999999</v>
      </c>
      <c r="L244">
        <v>6.5524295E-3</v>
      </c>
      <c r="M244">
        <v>600</v>
      </c>
      <c r="N244">
        <v>1.41259088</v>
      </c>
      <c r="O244">
        <v>8.2176565999999996E-3</v>
      </c>
    </row>
    <row r="245" spans="1:15" x14ac:dyDescent="0.25">
      <c r="A245" s="6">
        <v>601</v>
      </c>
      <c r="B245" s="6">
        <v>3.2324473999999999</v>
      </c>
      <c r="C245" s="6">
        <v>1.1708365E-2</v>
      </c>
      <c r="D245" s="6">
        <v>602</v>
      </c>
      <c r="E245" s="6">
        <v>8.5672607000000003</v>
      </c>
      <c r="F245" s="6">
        <v>8.4970637000000002E-2</v>
      </c>
      <c r="J245">
        <v>601</v>
      </c>
      <c r="K245">
        <v>0.312610147</v>
      </c>
      <c r="L245">
        <v>8.4220964000000006E-3</v>
      </c>
      <c r="M245">
        <v>602</v>
      </c>
      <c r="N245">
        <v>0.81305215099999995</v>
      </c>
      <c r="O245">
        <v>2.15142956E-2</v>
      </c>
    </row>
    <row r="246" spans="1:15" x14ac:dyDescent="0.25">
      <c r="A246" s="6">
        <v>603</v>
      </c>
      <c r="B246" s="6">
        <v>3.2913728999999998</v>
      </c>
      <c r="C246" s="6">
        <v>1.5151627000000001E-2</v>
      </c>
      <c r="D246" s="6">
        <v>604</v>
      </c>
      <c r="E246" s="6">
        <v>9.2133856999999999</v>
      </c>
      <c r="F246" s="6">
        <v>7.9531098999999994E-2</v>
      </c>
      <c r="J246">
        <v>603</v>
      </c>
      <c r="K246">
        <v>0.26904725499999999</v>
      </c>
      <c r="L246">
        <v>1.83386127E-2</v>
      </c>
      <c r="M246">
        <v>604</v>
      </c>
      <c r="N246">
        <v>0.85413585400000003</v>
      </c>
      <c r="O246">
        <v>1.8049046400000001E-2</v>
      </c>
    </row>
    <row r="247" spans="1:15" x14ac:dyDescent="0.25">
      <c r="A247" s="6">
        <v>605</v>
      </c>
      <c r="B247" s="6">
        <v>3.2166882000000001</v>
      </c>
      <c r="C247" s="6">
        <v>3.4114820999999997E-2</v>
      </c>
      <c r="D247" s="6">
        <v>606</v>
      </c>
      <c r="E247" s="6">
        <v>8.7495186999999994</v>
      </c>
      <c r="F247" s="6">
        <v>8.6701701000000006E-2</v>
      </c>
      <c r="J247">
        <v>605</v>
      </c>
      <c r="K247">
        <v>0.33811037599999999</v>
      </c>
      <c r="L247">
        <v>1.54851225E-2</v>
      </c>
      <c r="M247">
        <v>606</v>
      </c>
      <c r="N247">
        <v>0.87531521099999998</v>
      </c>
      <c r="O247">
        <v>7.7345377000000003E-3</v>
      </c>
    </row>
    <row r="248" spans="1:15" x14ac:dyDescent="0.25">
      <c r="A248" s="6">
        <v>607</v>
      </c>
      <c r="B248" s="6">
        <v>3.6894626000000001</v>
      </c>
      <c r="C248" s="6">
        <v>2.6144811E-2</v>
      </c>
      <c r="D248" s="6">
        <v>608</v>
      </c>
      <c r="E248" s="6">
        <v>38.850856800000003</v>
      </c>
      <c r="F248" s="6">
        <v>0.19000629899999999</v>
      </c>
      <c r="J248">
        <v>607</v>
      </c>
      <c r="K248">
        <v>0.28781825700000002</v>
      </c>
      <c r="L248">
        <v>1.07135063E-2</v>
      </c>
      <c r="M248">
        <v>608</v>
      </c>
      <c r="N248">
        <v>4.0679439449999997</v>
      </c>
      <c r="O248">
        <v>4.0789543800000001E-2</v>
      </c>
    </row>
    <row r="249" spans="1:15" x14ac:dyDescent="0.25">
      <c r="A249" s="6">
        <v>609</v>
      </c>
      <c r="B249" s="6">
        <v>3.8354059999999999</v>
      </c>
      <c r="C249" s="6">
        <v>3.6256330000000001E-3</v>
      </c>
      <c r="D249" s="6">
        <v>610</v>
      </c>
      <c r="E249" s="6">
        <v>36.315689900000002</v>
      </c>
      <c r="F249" s="6">
        <v>0.132152779</v>
      </c>
      <c r="J249">
        <v>609</v>
      </c>
      <c r="K249">
        <v>0.301772549</v>
      </c>
      <c r="L249">
        <v>7.1647432000000004E-3</v>
      </c>
      <c r="M249">
        <v>610</v>
      </c>
      <c r="N249">
        <v>3.493480441</v>
      </c>
      <c r="O249">
        <v>3.1303486300000002E-2</v>
      </c>
    </row>
    <row r="250" spans="1:15" x14ac:dyDescent="0.25">
      <c r="A250" s="6">
        <v>611</v>
      </c>
      <c r="B250" s="6">
        <v>4.0368490000000001</v>
      </c>
      <c r="C250" s="6">
        <v>3.0450076E-2</v>
      </c>
      <c r="D250" s="6">
        <v>612</v>
      </c>
      <c r="E250" s="6">
        <v>36.747353500000003</v>
      </c>
      <c r="F250" s="6">
        <v>0.35145137900000001</v>
      </c>
      <c r="J250">
        <v>611</v>
      </c>
      <c r="K250">
        <v>0.26628473000000003</v>
      </c>
      <c r="L250">
        <v>7.4429619000000004E-3</v>
      </c>
      <c r="M250">
        <v>612</v>
      </c>
      <c r="N250">
        <v>3.688982201</v>
      </c>
      <c r="O250">
        <v>5.5913987499999998E-2</v>
      </c>
    </row>
    <row r="251" spans="1:15" x14ac:dyDescent="0.25">
      <c r="A251" s="6">
        <v>613</v>
      </c>
      <c r="B251" s="6">
        <v>8.6350935999999994</v>
      </c>
      <c r="C251" s="6">
        <v>9.2005699999999996E-2</v>
      </c>
      <c r="D251" s="6">
        <v>614</v>
      </c>
      <c r="E251" s="6">
        <v>59.234968899999998</v>
      </c>
      <c r="F251" s="6">
        <v>0.23705651999999999</v>
      </c>
      <c r="J251">
        <v>613</v>
      </c>
      <c r="K251">
        <v>2.183476985</v>
      </c>
      <c r="L251">
        <v>2.70429963E-2</v>
      </c>
      <c r="M251">
        <v>614</v>
      </c>
      <c r="N251">
        <v>10.945922512999999</v>
      </c>
      <c r="O251">
        <v>0.1072450641</v>
      </c>
    </row>
    <row r="252" spans="1:15" x14ac:dyDescent="0.25">
      <c r="A252" s="6">
        <v>615</v>
      </c>
      <c r="B252" s="6">
        <v>9.3819400000000002</v>
      </c>
      <c r="C252" s="6">
        <v>3.2974187000000002E-2</v>
      </c>
      <c r="D252" s="6">
        <v>616</v>
      </c>
      <c r="E252" s="6">
        <v>64.942520200000004</v>
      </c>
      <c r="F252" s="6">
        <v>0.76859388799999995</v>
      </c>
      <c r="J252">
        <v>615</v>
      </c>
      <c r="K252">
        <v>2.392012195</v>
      </c>
      <c r="L252">
        <v>3.7138893200000002E-2</v>
      </c>
      <c r="M252">
        <v>616</v>
      </c>
      <c r="N252">
        <v>11.023131543</v>
      </c>
      <c r="O252">
        <v>6.4738531899999993E-2</v>
      </c>
    </row>
    <row r="253" spans="1:15" x14ac:dyDescent="0.25">
      <c r="A253" s="6">
        <v>617</v>
      </c>
      <c r="B253" s="6">
        <v>9.7293263999999997</v>
      </c>
      <c r="C253" s="6">
        <v>8.6650245000000001E-2</v>
      </c>
      <c r="D253" s="6">
        <v>618</v>
      </c>
      <c r="E253" s="6">
        <v>67.511946100000003</v>
      </c>
      <c r="F253" s="6">
        <v>0.56497255199999996</v>
      </c>
      <c r="J253">
        <v>617</v>
      </c>
      <c r="K253">
        <v>2.826932776</v>
      </c>
      <c r="L253">
        <v>2.4363179299999999E-2</v>
      </c>
      <c r="M253">
        <v>618</v>
      </c>
      <c r="N253">
        <v>12.223767347000001</v>
      </c>
      <c r="O253">
        <v>0.1236433279</v>
      </c>
    </row>
    <row r="254" spans="1:15" x14ac:dyDescent="0.25">
      <c r="A254" s="6">
        <v>619</v>
      </c>
      <c r="B254" s="6">
        <v>7.0811048000000003</v>
      </c>
      <c r="C254" s="6">
        <v>6.5866459000000002E-2</v>
      </c>
      <c r="D254" s="6">
        <v>620</v>
      </c>
      <c r="E254" s="6">
        <v>39.3578902</v>
      </c>
      <c r="F254" s="6">
        <v>0.47648361900000002</v>
      </c>
      <c r="J254">
        <v>619</v>
      </c>
      <c r="K254">
        <v>0.96435351300000005</v>
      </c>
      <c r="L254">
        <v>1.7121173E-2</v>
      </c>
      <c r="M254">
        <v>620</v>
      </c>
      <c r="N254">
        <v>7.4318492200000001</v>
      </c>
      <c r="O254">
        <v>3.0110687000000001E-2</v>
      </c>
    </row>
    <row r="255" spans="1:15" x14ac:dyDescent="0.25">
      <c r="A255" s="6">
        <v>621</v>
      </c>
      <c r="B255" s="6">
        <v>7.3812137</v>
      </c>
      <c r="C255" s="6">
        <v>7.0673278000000006E-2</v>
      </c>
      <c r="D255" s="6">
        <v>622</v>
      </c>
      <c r="E255" s="6">
        <v>39.7758501</v>
      </c>
      <c r="F255" s="6">
        <v>0.217645858</v>
      </c>
      <c r="J255">
        <v>621</v>
      </c>
      <c r="K255">
        <v>1.0643710790000001</v>
      </c>
      <c r="L255">
        <v>1.04889301E-2</v>
      </c>
      <c r="M255">
        <v>622</v>
      </c>
      <c r="N255">
        <v>7.863936442</v>
      </c>
      <c r="O255">
        <v>6.6346138700000001E-2</v>
      </c>
    </row>
    <row r="256" spans="1:15" x14ac:dyDescent="0.25">
      <c r="A256" s="6">
        <v>623</v>
      </c>
      <c r="B256" s="6">
        <v>7.5614160999999998</v>
      </c>
      <c r="C256" s="6">
        <v>3.4259011999999998E-2</v>
      </c>
      <c r="D256" s="6">
        <v>624</v>
      </c>
      <c r="E256" s="6">
        <v>38.816597799999997</v>
      </c>
      <c r="F256" s="6">
        <v>0.40390779300000001</v>
      </c>
      <c r="J256">
        <v>623</v>
      </c>
      <c r="K256">
        <v>1.136055058</v>
      </c>
      <c r="L256">
        <v>9.4917518999999995E-3</v>
      </c>
      <c r="M256">
        <v>624</v>
      </c>
      <c r="N256">
        <v>7.8547280260000001</v>
      </c>
      <c r="O256">
        <v>5.7759011999999998E-2</v>
      </c>
    </row>
    <row r="257" spans="1:15" x14ac:dyDescent="0.25">
      <c r="A257" s="6">
        <v>625</v>
      </c>
      <c r="B257" s="6">
        <v>5.3756912000000003</v>
      </c>
      <c r="C257" s="6">
        <v>3.4169822000000002E-2</v>
      </c>
      <c r="D257" s="6">
        <v>626</v>
      </c>
      <c r="E257" s="6">
        <v>10.195934100000001</v>
      </c>
      <c r="F257" s="6">
        <v>8.8991700000000007E-2</v>
      </c>
      <c r="J257">
        <v>625</v>
      </c>
      <c r="K257">
        <v>0.37770656600000002</v>
      </c>
      <c r="L257">
        <v>3.0680187999999999E-3</v>
      </c>
      <c r="M257">
        <v>626</v>
      </c>
      <c r="N257">
        <v>1.0170539869999999</v>
      </c>
      <c r="O257">
        <v>1.07135063E-2</v>
      </c>
    </row>
    <row r="258" spans="1:15" x14ac:dyDescent="0.25">
      <c r="A258" s="6">
        <v>627</v>
      </c>
      <c r="B258" s="6">
        <v>5.4832644999999998</v>
      </c>
      <c r="C258" s="6">
        <v>1.8626318999999999E-2</v>
      </c>
      <c r="D258" s="6">
        <v>628</v>
      </c>
      <c r="E258" s="6">
        <v>10.3165259</v>
      </c>
      <c r="F258" s="6">
        <v>8.4254884000000002E-2</v>
      </c>
      <c r="J258">
        <v>627</v>
      </c>
      <c r="K258">
        <v>0.394565051</v>
      </c>
      <c r="L258">
        <v>1.1839872099999999E-2</v>
      </c>
      <c r="M258">
        <v>628</v>
      </c>
      <c r="N258">
        <v>1.0820087380000001</v>
      </c>
      <c r="O258">
        <v>4.2659461999999997E-3</v>
      </c>
    </row>
    <row r="259" spans="1:15" x14ac:dyDescent="0.25">
      <c r="A259" s="6">
        <v>629</v>
      </c>
      <c r="B259" s="6">
        <v>5.4161168000000002</v>
      </c>
      <c r="C259" s="6">
        <v>3.7852719999999999E-2</v>
      </c>
      <c r="D259" s="6">
        <v>630</v>
      </c>
      <c r="E259" s="6">
        <v>11.035279900000001</v>
      </c>
      <c r="F259" s="6">
        <v>9.3373249000000005E-2</v>
      </c>
      <c r="J259">
        <v>629</v>
      </c>
      <c r="K259">
        <v>0.58928763699999998</v>
      </c>
      <c r="L259">
        <v>4.8182722999999998E-3</v>
      </c>
      <c r="M259">
        <v>630</v>
      </c>
      <c r="N259">
        <v>1.1775637649999999</v>
      </c>
      <c r="O259">
        <v>1.1086365000000001E-2</v>
      </c>
    </row>
    <row r="260" spans="1:15" x14ac:dyDescent="0.25">
      <c r="A260" s="6">
        <v>631</v>
      </c>
      <c r="B260" s="6">
        <v>5.1975442999999997</v>
      </c>
      <c r="C260" s="6">
        <v>3.0977422000000001E-2</v>
      </c>
      <c r="D260" s="6">
        <v>632</v>
      </c>
      <c r="E260" s="6">
        <v>18.869630799999999</v>
      </c>
      <c r="F260" s="6">
        <v>0.167936263</v>
      </c>
      <c r="J260">
        <v>631</v>
      </c>
      <c r="K260">
        <v>0.51802866199999997</v>
      </c>
      <c r="L260">
        <v>1.9630085000000002E-3</v>
      </c>
      <c r="M260">
        <v>632</v>
      </c>
      <c r="N260">
        <v>2.067946778</v>
      </c>
      <c r="O260">
        <v>2.3644226800000001E-2</v>
      </c>
    </row>
    <row r="261" spans="1:15" x14ac:dyDescent="0.25">
      <c r="A261" s="6">
        <v>633</v>
      </c>
      <c r="B261" s="6">
        <v>5.4887458999999996</v>
      </c>
      <c r="C261" s="6">
        <v>4.0437246000000003E-2</v>
      </c>
      <c r="D261" s="6">
        <v>634</v>
      </c>
      <c r="E261" s="6">
        <v>20.518859599999999</v>
      </c>
      <c r="F261" s="6">
        <v>0.222077684</v>
      </c>
      <c r="J261">
        <v>633</v>
      </c>
      <c r="K261">
        <v>0.57051663500000005</v>
      </c>
      <c r="L261">
        <v>1.17248947E-2</v>
      </c>
      <c r="M261">
        <v>634</v>
      </c>
      <c r="N261">
        <v>2.122347268</v>
      </c>
      <c r="O261">
        <v>3.0719166799999999E-2</v>
      </c>
    </row>
    <row r="262" spans="1:15" x14ac:dyDescent="0.25">
      <c r="A262" s="6">
        <v>635</v>
      </c>
      <c r="B262" s="6">
        <v>5.4394128999999998</v>
      </c>
      <c r="C262" s="6">
        <v>3.3963106E-2</v>
      </c>
      <c r="D262" s="6">
        <v>636</v>
      </c>
      <c r="E262" s="6">
        <v>19.626754900000002</v>
      </c>
      <c r="F262" s="6">
        <v>0.11831418</v>
      </c>
      <c r="J262">
        <v>635</v>
      </c>
      <c r="K262">
        <v>0.56853328400000003</v>
      </c>
      <c r="L262">
        <v>9.0076192000000006E-3</v>
      </c>
      <c r="M262">
        <v>636</v>
      </c>
      <c r="N262">
        <v>1.9796168169999999</v>
      </c>
      <c r="O262">
        <v>2.27588788E-2</v>
      </c>
    </row>
    <row r="263" spans="1:15" x14ac:dyDescent="0.25">
      <c r="A263" s="6">
        <v>637</v>
      </c>
      <c r="B263" s="6">
        <v>3.4482792</v>
      </c>
      <c r="C263" s="6">
        <v>5.9732630000000004E-3</v>
      </c>
      <c r="D263" s="6">
        <v>638</v>
      </c>
      <c r="E263" s="6">
        <v>8.1595785000000003</v>
      </c>
      <c r="F263" s="6">
        <v>8.4954059999999998E-2</v>
      </c>
      <c r="J263">
        <v>637</v>
      </c>
      <c r="K263">
        <v>0.30411007000000001</v>
      </c>
      <c r="L263">
        <v>1.16226006E-2</v>
      </c>
      <c r="M263">
        <v>638</v>
      </c>
      <c r="N263">
        <v>0.86469011600000001</v>
      </c>
      <c r="O263">
        <v>1.7296112400000001E-2</v>
      </c>
    </row>
    <row r="264" spans="1:15" x14ac:dyDescent="0.25">
      <c r="A264" s="6">
        <v>639</v>
      </c>
      <c r="B264" s="6">
        <v>3.6017595</v>
      </c>
      <c r="C264" s="6">
        <v>1.9751739000000001E-2</v>
      </c>
      <c r="D264" s="6">
        <v>640</v>
      </c>
      <c r="E264" s="6">
        <v>8.2740036000000003</v>
      </c>
      <c r="F264" s="6">
        <v>8.1421210999999993E-2</v>
      </c>
      <c r="J264">
        <v>639</v>
      </c>
      <c r="K264">
        <v>0.35050632100000001</v>
      </c>
      <c r="L264">
        <v>8.4015180999999998E-3</v>
      </c>
      <c r="M264">
        <v>640</v>
      </c>
      <c r="N264">
        <v>0.88239860800000003</v>
      </c>
      <c r="O264">
        <v>5.3679814999999997E-3</v>
      </c>
    </row>
    <row r="265" spans="1:15" x14ac:dyDescent="0.25">
      <c r="A265" s="6">
        <v>641</v>
      </c>
      <c r="B265" s="6">
        <v>3.5311859999999999</v>
      </c>
      <c r="C265" s="6">
        <v>3.0726342E-2</v>
      </c>
      <c r="D265" s="6">
        <v>642</v>
      </c>
      <c r="E265" s="6">
        <v>7.9745797999999999</v>
      </c>
      <c r="F265" s="6">
        <v>2.7484183999999998E-2</v>
      </c>
      <c r="J265">
        <v>641</v>
      </c>
      <c r="K265">
        <v>0.32288107300000002</v>
      </c>
      <c r="L265">
        <v>7.5553651000000001E-3</v>
      </c>
      <c r="M265">
        <v>642</v>
      </c>
      <c r="N265">
        <v>0.92206563200000002</v>
      </c>
      <c r="O265">
        <v>7.6425227000000004E-3</v>
      </c>
    </row>
    <row r="266" spans="1:15" x14ac:dyDescent="0.25">
      <c r="A266" s="6">
        <v>643</v>
      </c>
      <c r="B266" s="6">
        <v>3.2399844</v>
      </c>
      <c r="C266" s="6">
        <v>2.2735185000000002E-2</v>
      </c>
      <c r="D266" s="6">
        <v>644</v>
      </c>
      <c r="E266" s="6">
        <v>12.4131774</v>
      </c>
      <c r="F266" s="6">
        <v>4.7623723999999999E-2</v>
      </c>
      <c r="J266">
        <v>643</v>
      </c>
      <c r="K266">
        <v>3.4842720250000001</v>
      </c>
      <c r="L266">
        <v>2.4363179299999999E-2</v>
      </c>
      <c r="M266">
        <v>644</v>
      </c>
      <c r="N266">
        <v>5.095036522</v>
      </c>
      <c r="O266">
        <v>3.8687281699999999E-2</v>
      </c>
    </row>
    <row r="267" spans="1:15" x14ac:dyDescent="0.25">
      <c r="A267" s="6">
        <v>645</v>
      </c>
      <c r="B267" s="6">
        <v>3.2530028</v>
      </c>
      <c r="C267" s="6">
        <v>1.8851797999999999E-2</v>
      </c>
      <c r="D267" s="6">
        <v>646</v>
      </c>
      <c r="E267" s="6">
        <v>13.3059672</v>
      </c>
      <c r="F267" s="6">
        <v>0.116478627</v>
      </c>
      <c r="J267">
        <v>645</v>
      </c>
      <c r="K267">
        <v>3.6755237460000001</v>
      </c>
      <c r="L267">
        <v>3.4708645699999999E-2</v>
      </c>
      <c r="M267">
        <v>646</v>
      </c>
      <c r="N267">
        <v>5.4697482280000003</v>
      </c>
      <c r="O267">
        <v>6.1674386499999997E-2</v>
      </c>
    </row>
    <row r="268" spans="1:15" x14ac:dyDescent="0.25">
      <c r="A268" s="6">
        <v>647</v>
      </c>
      <c r="B268" s="6">
        <v>3.1920218</v>
      </c>
      <c r="C268" s="6">
        <v>1.1403672E-2</v>
      </c>
      <c r="D268" s="6">
        <v>648</v>
      </c>
      <c r="E268" s="6">
        <v>13.5581136</v>
      </c>
      <c r="F268" s="6">
        <v>4.2811428999999998E-2</v>
      </c>
      <c r="J268">
        <v>647</v>
      </c>
      <c r="K268">
        <v>3.7746913050000002</v>
      </c>
      <c r="L268">
        <v>3.2698912699999999E-2</v>
      </c>
      <c r="M268">
        <v>648</v>
      </c>
      <c r="N268">
        <v>5.6333747000000001</v>
      </c>
      <c r="O268">
        <v>3.3889447000000003E-2</v>
      </c>
    </row>
    <row r="269" spans="1:15" x14ac:dyDescent="0.25">
      <c r="A269" s="6">
        <v>649</v>
      </c>
      <c r="B269" s="6">
        <v>4.6685851999999999</v>
      </c>
      <c r="C269" s="6">
        <v>2.6430556000000001E-2</v>
      </c>
      <c r="D269" s="6">
        <v>650</v>
      </c>
      <c r="E269" s="6">
        <v>14.3453857</v>
      </c>
      <c r="F269" s="6">
        <v>0.153328886</v>
      </c>
      <c r="J269">
        <v>649</v>
      </c>
      <c r="K269">
        <v>0.441173804</v>
      </c>
      <c r="L269">
        <v>1.03831585E-2</v>
      </c>
      <c r="M269">
        <v>650</v>
      </c>
      <c r="N269">
        <v>1.7783066709999999</v>
      </c>
      <c r="O269">
        <v>2.2321918400000001E-2</v>
      </c>
    </row>
    <row r="270" spans="1:15" x14ac:dyDescent="0.25">
      <c r="A270" s="6">
        <v>651</v>
      </c>
      <c r="B270" s="6">
        <v>4.9734904000000002</v>
      </c>
      <c r="C270" s="6">
        <v>2.8687704000000001E-2</v>
      </c>
      <c r="D270" s="6">
        <v>652</v>
      </c>
      <c r="E270" s="6">
        <v>14.3679966</v>
      </c>
      <c r="F270" s="6">
        <v>0.11111544800000001</v>
      </c>
      <c r="J270">
        <v>651</v>
      </c>
      <c r="K270">
        <v>0.48034499000000003</v>
      </c>
      <c r="L270">
        <v>5.5972284000000002E-3</v>
      </c>
      <c r="M270">
        <v>652</v>
      </c>
      <c r="N270">
        <v>1.8375238709999999</v>
      </c>
      <c r="O270">
        <v>2.5458087899999999E-2</v>
      </c>
    </row>
    <row r="271" spans="1:15" x14ac:dyDescent="0.25">
      <c r="A271" s="6"/>
      <c r="B271" s="6"/>
      <c r="C271" s="6"/>
      <c r="D271" s="6"/>
      <c r="E271" s="6"/>
      <c r="F271" s="6"/>
    </row>
    <row r="272" spans="1:15" x14ac:dyDescent="0.25">
      <c r="A272" s="6">
        <v>655</v>
      </c>
      <c r="B272" s="6">
        <v>5.6601622000000003</v>
      </c>
      <c r="C272" s="6">
        <v>4.8780588999999999E-2</v>
      </c>
      <c r="D272" s="6">
        <v>656</v>
      </c>
      <c r="E272" s="6">
        <v>21.763271599999999</v>
      </c>
      <c r="F272" s="6">
        <v>2.7473846999999999E-2</v>
      </c>
      <c r="J272">
        <v>655</v>
      </c>
      <c r="K272">
        <v>0.36412359100000002</v>
      </c>
      <c r="L272">
        <v>1.0177532099999999E-2</v>
      </c>
      <c r="M272">
        <v>656</v>
      </c>
      <c r="N272">
        <v>1.7658097610000001</v>
      </c>
      <c r="O272">
        <v>2.1156099800000001E-2</v>
      </c>
    </row>
    <row r="273" spans="1:15" x14ac:dyDescent="0.25">
      <c r="A273" s="6">
        <v>657</v>
      </c>
      <c r="B273" s="6">
        <v>5.0770298</v>
      </c>
      <c r="C273" s="6">
        <v>4.5430605999999998E-2</v>
      </c>
      <c r="D273" s="6">
        <v>658</v>
      </c>
      <c r="E273" s="6">
        <v>22.7454617</v>
      </c>
      <c r="F273" s="6">
        <v>0.27023710899999998</v>
      </c>
      <c r="J273">
        <v>657</v>
      </c>
      <c r="K273">
        <v>0.34630977600000001</v>
      </c>
      <c r="L273">
        <v>8.0929422999999993E-3</v>
      </c>
      <c r="M273">
        <v>658</v>
      </c>
      <c r="N273">
        <v>1.763045548</v>
      </c>
      <c r="O273">
        <v>2.4735432500000001E-2</v>
      </c>
    </row>
    <row r="274" spans="1:15" x14ac:dyDescent="0.25">
      <c r="A274" s="6">
        <v>659</v>
      </c>
      <c r="B274" s="6">
        <v>5.1601381999999996</v>
      </c>
      <c r="C274" s="6">
        <v>5.0561399E-2</v>
      </c>
      <c r="D274" s="6">
        <v>660</v>
      </c>
      <c r="E274" s="6">
        <v>23.040805500000001</v>
      </c>
      <c r="F274" s="6">
        <v>0.26208380999999997</v>
      </c>
      <c r="J274">
        <v>659</v>
      </c>
      <c r="K274">
        <v>0.38086243400000003</v>
      </c>
      <c r="L274">
        <v>1.1863265499999999E-2</v>
      </c>
      <c r="M274">
        <v>660</v>
      </c>
      <c r="N274">
        <v>1.805660493</v>
      </c>
      <c r="O274">
        <v>2.6041331399999999E-2</v>
      </c>
    </row>
    <row r="275" spans="1:15" x14ac:dyDescent="0.25">
      <c r="A275" s="6">
        <v>661</v>
      </c>
      <c r="B275" s="6">
        <v>6.9225855999999997</v>
      </c>
      <c r="C275" s="6">
        <v>6.2871758E-2</v>
      </c>
      <c r="D275" s="6">
        <v>662</v>
      </c>
      <c r="E275" s="6">
        <v>11.422115099999999</v>
      </c>
      <c r="F275" s="6">
        <v>9.9677927999999999E-2</v>
      </c>
      <c r="J275">
        <v>661</v>
      </c>
      <c r="K275">
        <v>0.340474216</v>
      </c>
      <c r="L275">
        <v>8.5222973000000004E-3</v>
      </c>
      <c r="M275">
        <v>662</v>
      </c>
      <c r="N275">
        <v>0.69099173800000002</v>
      </c>
      <c r="O275">
        <v>9.1101181E-3</v>
      </c>
    </row>
    <row r="276" spans="1:15" x14ac:dyDescent="0.25">
      <c r="A276" s="6">
        <v>663</v>
      </c>
      <c r="B276" s="6">
        <v>7.2934824999999996</v>
      </c>
      <c r="C276" s="6">
        <v>5.8134948999999998E-2</v>
      </c>
      <c r="D276" s="6">
        <v>664</v>
      </c>
      <c r="E276" s="6">
        <v>12.095224399999999</v>
      </c>
      <c r="F276" s="6">
        <v>0.10868459499999999</v>
      </c>
      <c r="J276">
        <v>663</v>
      </c>
      <c r="K276">
        <v>0.286879204</v>
      </c>
      <c r="L276">
        <v>7.0285388000000002E-3</v>
      </c>
      <c r="M276">
        <v>664</v>
      </c>
      <c r="N276">
        <v>0.74420283200000004</v>
      </c>
      <c r="O276">
        <v>1.07068509E-2</v>
      </c>
    </row>
    <row r="277" spans="1:15" x14ac:dyDescent="0.25">
      <c r="A277" s="6">
        <v>665</v>
      </c>
      <c r="B277" s="6">
        <v>7.0159966000000002</v>
      </c>
      <c r="C277" s="6">
        <v>3.6011968999999998E-2</v>
      </c>
      <c r="D277" s="6">
        <v>666</v>
      </c>
      <c r="E277" s="6">
        <v>12.231906800000001</v>
      </c>
      <c r="F277" s="6">
        <v>0.115226514</v>
      </c>
      <c r="J277">
        <v>665</v>
      </c>
      <c r="K277">
        <v>0.376562548</v>
      </c>
      <c r="L277">
        <v>2.1179078300000001E-2</v>
      </c>
      <c r="M277">
        <v>666</v>
      </c>
      <c r="N277">
        <v>0.69498448999999995</v>
      </c>
      <c r="O277">
        <v>9.3022412000000002E-3</v>
      </c>
    </row>
    <row r="278" spans="1:15" x14ac:dyDescent="0.25">
      <c r="A278" s="6">
        <v>667</v>
      </c>
      <c r="B278" s="6">
        <v>2.9972595000000002</v>
      </c>
      <c r="C278" s="6">
        <v>8.3275680000000005E-3</v>
      </c>
      <c r="D278" s="6">
        <v>668</v>
      </c>
      <c r="E278" s="6">
        <v>15.7176513</v>
      </c>
      <c r="F278" s="6">
        <v>0.17356020699999999</v>
      </c>
      <c r="J278">
        <v>667</v>
      </c>
      <c r="K278">
        <v>0.177861728</v>
      </c>
      <c r="L278">
        <v>1.25237649E-2</v>
      </c>
      <c r="M278">
        <v>668</v>
      </c>
      <c r="N278">
        <v>1.553810007</v>
      </c>
      <c r="O278">
        <v>2.4171499199999998E-2</v>
      </c>
    </row>
    <row r="279" spans="1:15" x14ac:dyDescent="0.25">
      <c r="A279" s="6">
        <v>669</v>
      </c>
      <c r="B279" s="6">
        <v>2.9869568000000002</v>
      </c>
      <c r="C279" s="6">
        <v>6.6237049999999997E-3</v>
      </c>
      <c r="D279" s="6">
        <v>670</v>
      </c>
      <c r="E279" s="6">
        <v>15.0988028</v>
      </c>
      <c r="F279" s="6">
        <v>0.118816453</v>
      </c>
      <c r="J279">
        <v>669</v>
      </c>
      <c r="K279">
        <v>0.211892257</v>
      </c>
      <c r="L279">
        <v>1.31433418E-2</v>
      </c>
      <c r="M279">
        <v>670</v>
      </c>
      <c r="N279">
        <v>1.433643539</v>
      </c>
      <c r="O279">
        <v>1.5084818700000001E-2</v>
      </c>
    </row>
    <row r="280" spans="1:15" x14ac:dyDescent="0.25">
      <c r="A280" s="6">
        <v>671</v>
      </c>
      <c r="B280" s="6">
        <v>3.3763985999999999</v>
      </c>
      <c r="C280" s="6">
        <v>3.0025472000000001E-2</v>
      </c>
      <c r="D280" s="6">
        <v>672</v>
      </c>
      <c r="E280" s="6">
        <v>14.387917</v>
      </c>
      <c r="F280" s="6">
        <v>0.113541723</v>
      </c>
      <c r="J280">
        <v>671</v>
      </c>
      <c r="K280">
        <v>0.21946312900000001</v>
      </c>
      <c r="L280">
        <v>8.0472488999999998E-3</v>
      </c>
      <c r="M280">
        <v>672</v>
      </c>
      <c r="N280">
        <v>1.302573789</v>
      </c>
      <c r="O280">
        <v>2.3687860000000002E-2</v>
      </c>
    </row>
    <row r="281" spans="1:15" x14ac:dyDescent="0.25">
      <c r="A281" s="6">
        <v>673</v>
      </c>
      <c r="B281" s="6">
        <v>14.2340635</v>
      </c>
      <c r="C281" s="6">
        <v>9.4861891000000004E-2</v>
      </c>
      <c r="D281" s="6">
        <v>674</v>
      </c>
      <c r="E281" s="6">
        <v>35.795539599999998</v>
      </c>
      <c r="F281" s="6">
        <v>0.25441139400000001</v>
      </c>
      <c r="J281">
        <v>673</v>
      </c>
      <c r="K281">
        <v>2.2052427899999998</v>
      </c>
      <c r="L281">
        <v>2.9531987199999998E-2</v>
      </c>
      <c r="M281">
        <v>674</v>
      </c>
      <c r="N281">
        <v>4.6413587639999996</v>
      </c>
      <c r="O281">
        <v>1.9379325699999998E-2</v>
      </c>
    </row>
    <row r="282" spans="1:15" x14ac:dyDescent="0.25">
      <c r="A282" s="6">
        <v>675</v>
      </c>
      <c r="B282" s="6">
        <v>15.7574883</v>
      </c>
      <c r="C282" s="6">
        <v>0.10740087299999999</v>
      </c>
      <c r="D282" s="6">
        <v>676</v>
      </c>
      <c r="E282" s="6">
        <v>32.6566525</v>
      </c>
      <c r="F282" s="6">
        <v>0.369367475</v>
      </c>
      <c r="J282">
        <v>675</v>
      </c>
      <c r="K282">
        <v>2.7501766019999998</v>
      </c>
      <c r="L282">
        <v>1.1310943299999999E-2</v>
      </c>
      <c r="M282">
        <v>676</v>
      </c>
      <c r="N282">
        <v>4.3357596980000004</v>
      </c>
      <c r="O282">
        <v>4.1866476E-2</v>
      </c>
    </row>
    <row r="283" spans="1:15" x14ac:dyDescent="0.25">
      <c r="A283" s="6">
        <v>677</v>
      </c>
      <c r="B283" s="6">
        <v>15.057592100000001</v>
      </c>
      <c r="C283" s="6">
        <v>0.14436030399999999</v>
      </c>
      <c r="D283" s="6">
        <v>678</v>
      </c>
      <c r="E283" s="6">
        <v>40.699621499999999</v>
      </c>
      <c r="F283" s="6">
        <v>0.193417648</v>
      </c>
      <c r="J283">
        <v>677</v>
      </c>
      <c r="K283">
        <v>2.2739641879999999</v>
      </c>
      <c r="L283">
        <v>2.4390153999999998E-3</v>
      </c>
      <c r="M283">
        <v>678</v>
      </c>
      <c r="N283">
        <v>5.1696305169999999</v>
      </c>
      <c r="O283">
        <v>3.7071494000000003E-2</v>
      </c>
    </row>
    <row r="284" spans="1:15" x14ac:dyDescent="0.25">
      <c r="A284" s="6">
        <v>679</v>
      </c>
      <c r="B284" s="6">
        <v>3.2163634000000001</v>
      </c>
      <c r="C284" s="6">
        <v>6.552095E-3</v>
      </c>
      <c r="D284" s="6">
        <v>680</v>
      </c>
      <c r="E284" s="6">
        <v>6.9871490999999999</v>
      </c>
      <c r="F284" s="6">
        <v>6.8653705999999995E-2</v>
      </c>
      <c r="J284">
        <v>679</v>
      </c>
      <c r="K284">
        <v>0.28323965699999998</v>
      </c>
      <c r="L284">
        <v>4.7277554999999999E-3</v>
      </c>
      <c r="M284">
        <v>680</v>
      </c>
      <c r="N284">
        <v>0.38508553699999998</v>
      </c>
      <c r="O284">
        <v>7.9622124999999995E-3</v>
      </c>
    </row>
    <row r="285" spans="1:15" x14ac:dyDescent="0.25">
      <c r="A285" s="6">
        <v>681</v>
      </c>
      <c r="B285" s="6">
        <v>3.0941048000000002</v>
      </c>
      <c r="C285" s="6">
        <v>1.1348562E-2</v>
      </c>
      <c r="D285" s="6">
        <v>682</v>
      </c>
      <c r="E285" s="6">
        <v>13.534853999999999</v>
      </c>
      <c r="F285" s="6">
        <v>6.4252249999999997E-2</v>
      </c>
      <c r="J285">
        <v>681</v>
      </c>
      <c r="K285">
        <v>0.25801621699999999</v>
      </c>
      <c r="L285">
        <v>6.9653429999999995E-4</v>
      </c>
      <c r="M285">
        <v>682</v>
      </c>
      <c r="N285">
        <v>1.006419116</v>
      </c>
      <c r="O285">
        <v>2.1668241599999999E-2</v>
      </c>
    </row>
    <row r="286" spans="1:15" x14ac:dyDescent="0.25">
      <c r="A286" s="6">
        <v>683</v>
      </c>
      <c r="B286" s="6">
        <v>3.2046869999999998</v>
      </c>
      <c r="C286" s="6">
        <v>1.3265203999999999E-2</v>
      </c>
      <c r="D286" s="6">
        <v>684</v>
      </c>
      <c r="E286" s="6">
        <v>8.421284</v>
      </c>
      <c r="F286" s="6">
        <v>7.2415874000000005E-2</v>
      </c>
      <c r="J286">
        <v>683</v>
      </c>
      <c r="K286">
        <v>0.30016278200000002</v>
      </c>
      <c r="L286">
        <v>6.2582235E-3</v>
      </c>
      <c r="M286">
        <v>684</v>
      </c>
      <c r="N286">
        <v>0.72139807700000003</v>
      </c>
      <c r="O286">
        <v>1.58726938E-2</v>
      </c>
    </row>
    <row r="287" spans="1:15" x14ac:dyDescent="0.25">
      <c r="A287" s="6">
        <v>685</v>
      </c>
      <c r="B287" s="6">
        <v>4.5186238000000003</v>
      </c>
      <c r="C287" s="6">
        <v>1.272057E-2</v>
      </c>
      <c r="D287" s="6">
        <v>686</v>
      </c>
      <c r="E287" s="6">
        <v>11.501102400000001</v>
      </c>
      <c r="F287" s="6">
        <v>2.6892462999999998E-2</v>
      </c>
      <c r="J287">
        <v>685</v>
      </c>
      <c r="K287">
        <v>0.47868484900000002</v>
      </c>
      <c r="L287">
        <v>6.9986967999999998E-3</v>
      </c>
      <c r="M287">
        <v>686</v>
      </c>
      <c r="N287">
        <v>1.2877545379999999</v>
      </c>
      <c r="O287">
        <v>5.7924626999999998E-3</v>
      </c>
    </row>
    <row r="288" spans="1:15" x14ac:dyDescent="0.25">
      <c r="A288" s="6">
        <v>687</v>
      </c>
      <c r="B288" s="6">
        <v>4.7521515000000001</v>
      </c>
      <c r="C288" s="6">
        <v>2.7136944999999999E-2</v>
      </c>
      <c r="D288" s="6">
        <v>688</v>
      </c>
      <c r="E288" s="6">
        <v>11.323209200000001</v>
      </c>
      <c r="F288" s="6">
        <v>8.7617996000000004E-2</v>
      </c>
      <c r="J288">
        <v>687</v>
      </c>
      <c r="K288">
        <v>0.52375687199999998</v>
      </c>
      <c r="L288">
        <v>8.0020979999999992E-3</v>
      </c>
      <c r="M288">
        <v>688</v>
      </c>
      <c r="N288">
        <v>1.242068245</v>
      </c>
      <c r="O288">
        <v>1.8040244699999999E-2</v>
      </c>
    </row>
    <row r="289" spans="1:15" x14ac:dyDescent="0.25">
      <c r="A289" s="6">
        <v>689</v>
      </c>
      <c r="B289" s="6">
        <v>4.3853757</v>
      </c>
      <c r="C289" s="6">
        <v>1.8481141E-2</v>
      </c>
      <c r="D289" s="6">
        <v>690</v>
      </c>
      <c r="E289" s="6">
        <v>10.319726899999999</v>
      </c>
      <c r="F289" s="6">
        <v>8.0319900999999999E-2</v>
      </c>
      <c r="J289">
        <v>689</v>
      </c>
      <c r="K289">
        <v>0.47077612899999999</v>
      </c>
      <c r="L289">
        <v>6.8801779000000002E-3</v>
      </c>
      <c r="M289">
        <v>690</v>
      </c>
      <c r="N289">
        <v>1.1822537550000001</v>
      </c>
      <c r="O289">
        <v>1.1675413000000001E-2</v>
      </c>
    </row>
    <row r="290" spans="1:15" x14ac:dyDescent="0.25">
      <c r="A290" s="6">
        <v>691</v>
      </c>
      <c r="B290" s="6">
        <v>13.6708496</v>
      </c>
      <c r="C290" s="6">
        <v>0.122412874</v>
      </c>
      <c r="D290" s="6">
        <v>692</v>
      </c>
      <c r="E290" s="6">
        <v>42.128261700000003</v>
      </c>
      <c r="F290" s="6">
        <v>0.36129677500000001</v>
      </c>
      <c r="J290">
        <v>691</v>
      </c>
      <c r="K290">
        <v>0.67386897599999995</v>
      </c>
      <c r="L290">
        <v>6.6775322999999996E-3</v>
      </c>
      <c r="M290">
        <v>692</v>
      </c>
      <c r="N290">
        <v>5.0360269049999999</v>
      </c>
      <c r="O290">
        <v>2.1403236799999999E-2</v>
      </c>
    </row>
    <row r="291" spans="1:15" x14ac:dyDescent="0.25">
      <c r="A291" s="6">
        <v>693</v>
      </c>
      <c r="B291" s="6">
        <v>14.561002200000001</v>
      </c>
      <c r="C291" s="6">
        <v>9.2295878999999997E-2</v>
      </c>
      <c r="D291" s="6">
        <v>694</v>
      </c>
      <c r="E291" s="6">
        <v>37.2379167</v>
      </c>
      <c r="F291" s="6">
        <v>0.40383987199999999</v>
      </c>
      <c r="J291">
        <v>693</v>
      </c>
      <c r="K291">
        <v>0.67225651900000005</v>
      </c>
      <c r="L291">
        <v>2.0901528999999999E-3</v>
      </c>
      <c r="M291">
        <v>694</v>
      </c>
      <c r="N291">
        <v>4.0409103479999997</v>
      </c>
      <c r="O291">
        <v>3.3932829300000002E-2</v>
      </c>
    </row>
    <row r="292" spans="1:15" x14ac:dyDescent="0.25">
      <c r="A292" s="6">
        <v>695</v>
      </c>
      <c r="B292" s="6">
        <v>13.892014</v>
      </c>
      <c r="C292" s="6">
        <v>0.12435331199999999</v>
      </c>
      <c r="D292" s="6">
        <v>696</v>
      </c>
      <c r="E292" s="6">
        <v>41.324651600000003</v>
      </c>
      <c r="F292" s="6">
        <v>0.44708359600000003</v>
      </c>
      <c r="J292">
        <v>695</v>
      </c>
      <c r="K292">
        <v>0.58909978799999996</v>
      </c>
      <c r="L292">
        <v>1.2753490399999999E-2</v>
      </c>
      <c r="M292">
        <v>696</v>
      </c>
      <c r="N292">
        <v>4.6375195800000002</v>
      </c>
      <c r="O292">
        <v>4.0316918700000003E-2</v>
      </c>
    </row>
    <row r="293" spans="1:15" x14ac:dyDescent="0.25">
      <c r="A293" s="6">
        <v>697</v>
      </c>
      <c r="B293" s="6">
        <v>33.226734800000003</v>
      </c>
      <c r="C293" s="6">
        <v>0.25245686299999998</v>
      </c>
      <c r="D293" s="6">
        <v>698</v>
      </c>
      <c r="E293" s="6">
        <v>149.3655602</v>
      </c>
      <c r="F293" s="6">
        <v>1.627868981</v>
      </c>
      <c r="J293">
        <v>697</v>
      </c>
      <c r="K293">
        <v>1.255275039</v>
      </c>
      <c r="L293">
        <v>2.3396607400000002E-2</v>
      </c>
      <c r="M293">
        <v>698</v>
      </c>
      <c r="N293">
        <v>15.696673730000001</v>
      </c>
      <c r="O293">
        <v>0.14507240630000001</v>
      </c>
    </row>
    <row r="294" spans="1:15" x14ac:dyDescent="0.25">
      <c r="A294" s="6">
        <v>699</v>
      </c>
      <c r="B294" s="6">
        <v>31.585172400000001</v>
      </c>
      <c r="C294" s="6">
        <v>0.28945495199999999</v>
      </c>
      <c r="D294" s="6">
        <v>700</v>
      </c>
      <c r="E294" s="6">
        <v>165.89107989999999</v>
      </c>
      <c r="F294" s="6">
        <v>1.237410211</v>
      </c>
      <c r="J294">
        <v>699</v>
      </c>
      <c r="K294">
        <v>1.3298319970000001</v>
      </c>
      <c r="L294">
        <v>1.27710451E-2</v>
      </c>
      <c r="M294">
        <v>700</v>
      </c>
      <c r="N294">
        <v>17.501858167000002</v>
      </c>
      <c r="O294">
        <v>0.15569489780000001</v>
      </c>
    </row>
    <row r="295" spans="1:15" x14ac:dyDescent="0.25">
      <c r="A295" s="6">
        <v>701</v>
      </c>
      <c r="B295" s="6">
        <v>32.320097799999999</v>
      </c>
      <c r="C295" s="6">
        <v>0.33444544300000001</v>
      </c>
      <c r="D295" s="6">
        <v>702</v>
      </c>
      <c r="E295" s="6">
        <v>156.79723609999999</v>
      </c>
      <c r="F295" s="6">
        <v>1.6818057280000001</v>
      </c>
      <c r="J295">
        <v>701</v>
      </c>
      <c r="K295">
        <v>1.243911054</v>
      </c>
      <c r="L295">
        <v>1.21194237E-2</v>
      </c>
      <c r="M295">
        <v>702</v>
      </c>
      <c r="N295">
        <v>17.107957859999999</v>
      </c>
      <c r="O295">
        <v>0.1607477018</v>
      </c>
    </row>
    <row r="296" spans="1:15" x14ac:dyDescent="0.25">
      <c r="A296" s="6">
        <v>703</v>
      </c>
      <c r="B296" s="6">
        <v>7.3429354</v>
      </c>
      <c r="C296" s="6">
        <v>6.8091370999999998E-2</v>
      </c>
      <c r="D296" s="6">
        <v>704</v>
      </c>
      <c r="E296" s="6">
        <v>17.773382000000002</v>
      </c>
      <c r="F296" s="6">
        <v>0.120578197</v>
      </c>
      <c r="J296">
        <v>703</v>
      </c>
      <c r="K296">
        <v>0.51623207100000001</v>
      </c>
      <c r="L296">
        <v>4.5633026999999998E-3</v>
      </c>
      <c r="M296">
        <v>704</v>
      </c>
      <c r="N296">
        <v>2.052980743</v>
      </c>
      <c r="O296">
        <v>2.8774833199999999E-2</v>
      </c>
    </row>
    <row r="297" spans="1:15" x14ac:dyDescent="0.25">
      <c r="A297" s="6">
        <v>705</v>
      </c>
      <c r="B297" s="6">
        <v>7.4287912</v>
      </c>
      <c r="C297" s="6">
        <v>7.7376205000000003E-2</v>
      </c>
      <c r="D297" s="6">
        <v>706</v>
      </c>
      <c r="E297" s="6">
        <v>19.077702899999998</v>
      </c>
      <c r="F297" s="6">
        <v>0.237516742</v>
      </c>
      <c r="J297">
        <v>705</v>
      </c>
      <c r="K297">
        <v>0.51254645399999998</v>
      </c>
      <c r="L297">
        <v>4.7176687000000002E-3</v>
      </c>
      <c r="M297">
        <v>706</v>
      </c>
      <c r="N297">
        <v>2.2244387109999999</v>
      </c>
      <c r="O297">
        <v>1.5911647300000002E-2</v>
      </c>
    </row>
    <row r="298" spans="1:15" x14ac:dyDescent="0.25">
      <c r="A298" s="6">
        <v>707</v>
      </c>
      <c r="B298" s="6">
        <v>7.5984422</v>
      </c>
      <c r="C298" s="6">
        <v>3.1542621999999999E-2</v>
      </c>
      <c r="D298" s="6">
        <v>708</v>
      </c>
      <c r="E298" s="6">
        <v>18.700624300000001</v>
      </c>
      <c r="F298" s="6">
        <v>0.14814876099999999</v>
      </c>
      <c r="J298">
        <v>707</v>
      </c>
      <c r="K298">
        <v>0.486132866</v>
      </c>
      <c r="L298">
        <v>4.8098713E-3</v>
      </c>
      <c r="M298">
        <v>708</v>
      </c>
      <c r="N298">
        <v>2.4284529620000002</v>
      </c>
      <c r="O298">
        <v>4.4428502500000001E-2</v>
      </c>
    </row>
    <row r="299" spans="1:15" x14ac:dyDescent="0.25">
      <c r="A299" s="6">
        <v>709</v>
      </c>
      <c r="B299" s="6">
        <v>6.6938658000000002</v>
      </c>
      <c r="C299" s="6">
        <v>4.5813208000000001E-2</v>
      </c>
      <c r="D299" s="6">
        <v>710</v>
      </c>
      <c r="E299" s="6">
        <v>30.596113800000001</v>
      </c>
      <c r="F299" s="6">
        <v>0.14618695000000001</v>
      </c>
      <c r="J299">
        <v>709</v>
      </c>
      <c r="K299">
        <v>0.55800239600000001</v>
      </c>
      <c r="L299">
        <v>8.4017630999999992E-3</v>
      </c>
      <c r="M299">
        <v>710</v>
      </c>
      <c r="N299">
        <v>3.698455112</v>
      </c>
      <c r="O299">
        <v>5.12728769E-2</v>
      </c>
    </row>
    <row r="300" spans="1:15" x14ac:dyDescent="0.25">
      <c r="A300" s="6">
        <v>711</v>
      </c>
      <c r="B300" s="6">
        <v>8.1712720000000001</v>
      </c>
      <c r="C300" s="6">
        <v>5.6592959999999998E-2</v>
      </c>
      <c r="D300" s="6">
        <v>712</v>
      </c>
      <c r="E300" s="6">
        <v>32.581099399999999</v>
      </c>
      <c r="F300" s="6">
        <v>0.199894669</v>
      </c>
      <c r="J300">
        <v>711</v>
      </c>
      <c r="K300">
        <v>0.47300285600000003</v>
      </c>
      <c r="L300">
        <v>1.7284517199999998E-2</v>
      </c>
      <c r="M300">
        <v>712</v>
      </c>
      <c r="N300">
        <v>3.7898276979999999</v>
      </c>
      <c r="O300">
        <v>3.1161313E-2</v>
      </c>
    </row>
    <row r="301" spans="1:15" x14ac:dyDescent="0.25">
      <c r="A301" s="6">
        <v>713</v>
      </c>
      <c r="B301" s="6">
        <v>6.9933306999999996</v>
      </c>
      <c r="C301" s="6">
        <v>3.2932824999999999E-2</v>
      </c>
      <c r="D301" s="6">
        <v>714</v>
      </c>
      <c r="E301" s="6">
        <v>31.598909299999999</v>
      </c>
      <c r="F301" s="6">
        <v>0.281103926</v>
      </c>
      <c r="J301">
        <v>713</v>
      </c>
      <c r="K301">
        <v>0.45319266600000002</v>
      </c>
      <c r="L301">
        <v>7.6676111999999996E-3</v>
      </c>
      <c r="M301">
        <v>714</v>
      </c>
      <c r="N301">
        <v>3.723793728</v>
      </c>
      <c r="O301">
        <v>3.7198505799999997E-2</v>
      </c>
    </row>
    <row r="302" spans="1:15" x14ac:dyDescent="0.25">
      <c r="A302" s="6">
        <v>715</v>
      </c>
      <c r="B302" s="6">
        <v>10.909727800000001</v>
      </c>
      <c r="C302" s="6">
        <v>4.9165908000000001E-2</v>
      </c>
      <c r="D302" s="6">
        <v>716</v>
      </c>
      <c r="E302" s="6">
        <v>58.509543700000002</v>
      </c>
      <c r="F302" s="6">
        <v>0.62207945799999997</v>
      </c>
      <c r="J302">
        <v>715</v>
      </c>
      <c r="K302">
        <v>1.0227740409999999</v>
      </c>
      <c r="L302">
        <v>9.9116407E-3</v>
      </c>
      <c r="M302">
        <v>716</v>
      </c>
      <c r="N302">
        <v>8.3999201449999994</v>
      </c>
      <c r="O302">
        <v>7.76540857E-2</v>
      </c>
    </row>
    <row r="303" spans="1:15" x14ac:dyDescent="0.25">
      <c r="A303" s="6">
        <v>717</v>
      </c>
      <c r="B303" s="6">
        <v>11.2716958</v>
      </c>
      <c r="C303" s="6">
        <v>0.12028048199999999</v>
      </c>
      <c r="D303" s="6">
        <v>718</v>
      </c>
      <c r="E303" s="6">
        <v>64.794186499999995</v>
      </c>
      <c r="F303" s="6">
        <v>0.24039617299999999</v>
      </c>
      <c r="J303">
        <v>717</v>
      </c>
      <c r="K303">
        <v>1.010565435</v>
      </c>
      <c r="L303">
        <v>1.23091216E-2</v>
      </c>
      <c r="M303">
        <v>718</v>
      </c>
      <c r="N303">
        <v>9.4702847139999999</v>
      </c>
      <c r="O303">
        <v>5.4963390100000002E-2</v>
      </c>
    </row>
    <row r="304" spans="1:15" x14ac:dyDescent="0.25">
      <c r="A304" s="6">
        <v>719</v>
      </c>
      <c r="B304" s="6">
        <v>11.551564600000001</v>
      </c>
      <c r="C304" s="6">
        <v>0.12198821</v>
      </c>
      <c r="D304" s="6">
        <v>720</v>
      </c>
      <c r="E304" s="6">
        <v>67.111184800000004</v>
      </c>
      <c r="F304" s="6">
        <v>0.45401774299999997</v>
      </c>
      <c r="J304">
        <v>719</v>
      </c>
      <c r="K304">
        <v>1.0945709880000001</v>
      </c>
      <c r="L304">
        <v>5.3967727E-3</v>
      </c>
      <c r="M304">
        <v>720</v>
      </c>
      <c r="N304">
        <v>9.6411936090000001</v>
      </c>
      <c r="O304">
        <v>7.6853924599999998E-2</v>
      </c>
    </row>
    <row r="305" spans="1:15" x14ac:dyDescent="0.25">
      <c r="A305" s="6">
        <v>721</v>
      </c>
      <c r="B305" s="6">
        <v>8.2409423000000004</v>
      </c>
      <c r="C305" s="6">
        <v>8.1823485000000001E-2</v>
      </c>
      <c r="D305" s="6">
        <v>722</v>
      </c>
      <c r="E305" s="6">
        <v>40.955439200000001</v>
      </c>
      <c r="F305" s="6">
        <v>0.247305636</v>
      </c>
      <c r="J305">
        <v>721</v>
      </c>
      <c r="K305">
        <v>0.99209854799999997</v>
      </c>
      <c r="L305">
        <v>1.9275579300000002E-2</v>
      </c>
      <c r="M305">
        <v>722</v>
      </c>
      <c r="N305">
        <v>7.5418343349999999</v>
      </c>
      <c r="O305">
        <v>5.4589579999999999E-2</v>
      </c>
    </row>
    <row r="306" spans="1:15" x14ac:dyDescent="0.25">
      <c r="A306" s="6">
        <v>723</v>
      </c>
      <c r="B306" s="6">
        <v>8.1304358000000008</v>
      </c>
      <c r="C306" s="6">
        <v>8.2128149999999997E-2</v>
      </c>
      <c r="D306" s="6">
        <v>724</v>
      </c>
      <c r="E306" s="6">
        <v>42.334865200000003</v>
      </c>
      <c r="F306" s="6">
        <v>0.458093158</v>
      </c>
      <c r="J306">
        <v>723</v>
      </c>
      <c r="K306">
        <v>1.0122966929999999</v>
      </c>
      <c r="L306">
        <v>1.5406156000000001E-2</v>
      </c>
      <c r="M306">
        <v>724</v>
      </c>
      <c r="N306">
        <v>7.6268381090000004</v>
      </c>
      <c r="O306">
        <v>6.1667440900000002E-2</v>
      </c>
    </row>
    <row r="307" spans="1:15" x14ac:dyDescent="0.25">
      <c r="A307" s="6">
        <v>725</v>
      </c>
      <c r="B307" s="6">
        <v>7.6449692999999996</v>
      </c>
      <c r="C307" s="6">
        <v>5.1078683999999999E-2</v>
      </c>
      <c r="D307" s="6">
        <v>726</v>
      </c>
      <c r="E307" s="6">
        <v>41.389844099999998</v>
      </c>
      <c r="F307" s="6">
        <v>0.16539801000000001</v>
      </c>
      <c r="J307">
        <v>725</v>
      </c>
      <c r="K307">
        <v>1.053004922</v>
      </c>
      <c r="L307">
        <v>1.1003365500000001E-2</v>
      </c>
      <c r="M307">
        <v>726</v>
      </c>
      <c r="N307">
        <v>7.3780655949999998</v>
      </c>
      <c r="O307">
        <v>6.6726280599999993E-2</v>
      </c>
    </row>
    <row r="308" spans="1:15" x14ac:dyDescent="0.25">
      <c r="A308" s="6">
        <v>727</v>
      </c>
      <c r="B308" s="6">
        <v>13.0460698</v>
      </c>
      <c r="C308" s="6">
        <v>9.1805455999999994E-2</v>
      </c>
      <c r="D308" s="6">
        <v>728</v>
      </c>
      <c r="E308" s="6">
        <v>27.664174599999999</v>
      </c>
      <c r="F308" s="6">
        <v>0.347827936</v>
      </c>
      <c r="J308">
        <v>727</v>
      </c>
      <c r="K308">
        <v>0.59936551299999996</v>
      </c>
      <c r="L308">
        <v>1.67769527E-2</v>
      </c>
      <c r="M308">
        <v>728</v>
      </c>
      <c r="N308">
        <v>2.9453917039999999</v>
      </c>
      <c r="O308">
        <v>4.3671663999999999E-2</v>
      </c>
    </row>
    <row r="309" spans="1:15" x14ac:dyDescent="0.25">
      <c r="A309" s="6">
        <v>729</v>
      </c>
      <c r="B309" s="6">
        <v>14.326421</v>
      </c>
      <c r="C309" s="6">
        <v>0.12474710999999999</v>
      </c>
      <c r="D309" s="6">
        <v>730</v>
      </c>
      <c r="E309" s="6">
        <v>28.807345300000001</v>
      </c>
      <c r="F309" s="6">
        <v>0.18961170499999999</v>
      </c>
      <c r="J309">
        <v>729</v>
      </c>
      <c r="K309">
        <v>0.77147865999999998</v>
      </c>
      <c r="L309">
        <v>6.8293768999999997E-3</v>
      </c>
      <c r="M309">
        <v>730</v>
      </c>
      <c r="N309">
        <v>2.9945223259999998</v>
      </c>
      <c r="O309">
        <v>3.1658498799999997E-2</v>
      </c>
    </row>
    <row r="310" spans="1:15" x14ac:dyDescent="0.25">
      <c r="A310" s="6">
        <v>731</v>
      </c>
      <c r="B310" s="6">
        <v>13.5643072</v>
      </c>
      <c r="C310" s="6">
        <v>0.117839652</v>
      </c>
      <c r="D310" s="6">
        <v>732</v>
      </c>
      <c r="E310" s="6">
        <v>26.147568100000001</v>
      </c>
      <c r="F310" s="6">
        <v>0.17578250400000001</v>
      </c>
      <c r="J310">
        <v>731</v>
      </c>
      <c r="K310">
        <v>0.66268942600000003</v>
      </c>
      <c r="L310">
        <v>1.8920673799999999E-2</v>
      </c>
      <c r="M310">
        <v>732</v>
      </c>
      <c r="N310">
        <v>2.9672275350000001</v>
      </c>
      <c r="O310">
        <v>1.5577514299999999E-2</v>
      </c>
    </row>
    <row r="311" spans="1:15" x14ac:dyDescent="0.25">
      <c r="A311" s="6">
        <v>733</v>
      </c>
      <c r="B311" s="6">
        <v>15.179988399999999</v>
      </c>
      <c r="C311" s="6">
        <v>0.139162481</v>
      </c>
      <c r="D311" s="6">
        <v>734</v>
      </c>
      <c r="E311" s="6">
        <v>33.692494699999997</v>
      </c>
      <c r="F311" s="6">
        <v>0.30398692999999999</v>
      </c>
      <c r="J311">
        <v>733</v>
      </c>
      <c r="K311">
        <v>0.62299500299999999</v>
      </c>
      <c r="L311">
        <v>5.5905049000000004E-3</v>
      </c>
      <c r="M311">
        <v>734</v>
      </c>
      <c r="N311">
        <v>2.6693243990000002</v>
      </c>
      <c r="O311">
        <v>2.70260898E-2</v>
      </c>
    </row>
    <row r="312" spans="1:15" x14ac:dyDescent="0.25">
      <c r="A312" s="6">
        <v>735</v>
      </c>
      <c r="B312" s="6">
        <v>14.2250598</v>
      </c>
      <c r="C312" s="6">
        <v>0.12196678399999999</v>
      </c>
      <c r="D312" s="6">
        <v>736</v>
      </c>
      <c r="E312" s="6">
        <v>34.043067000000001</v>
      </c>
      <c r="F312" s="6">
        <v>0.18961170599999999</v>
      </c>
      <c r="J312">
        <v>735</v>
      </c>
      <c r="K312">
        <v>0.68795660300000006</v>
      </c>
      <c r="L312">
        <v>1.3119128E-3</v>
      </c>
      <c r="M312">
        <v>736</v>
      </c>
      <c r="N312">
        <v>2.5952385410000001</v>
      </c>
      <c r="O312">
        <v>3.51971279E-2</v>
      </c>
    </row>
    <row r="313" spans="1:15" x14ac:dyDescent="0.25">
      <c r="A313" s="6">
        <v>737</v>
      </c>
      <c r="B313" s="6">
        <v>14.849231</v>
      </c>
      <c r="C313" s="6">
        <v>0.141194822</v>
      </c>
      <c r="D313" s="6">
        <v>738</v>
      </c>
      <c r="E313" s="6">
        <v>30.293467199999998</v>
      </c>
      <c r="F313" s="6">
        <v>0.17578250100000001</v>
      </c>
      <c r="J313">
        <v>737</v>
      </c>
      <c r="K313">
        <v>0.67696070200000003</v>
      </c>
      <c r="L313">
        <v>1.1694907500000001E-2</v>
      </c>
      <c r="M313">
        <v>738</v>
      </c>
      <c r="N313">
        <v>2.4887888600000001</v>
      </c>
      <c r="O313">
        <v>2.74420077E-2</v>
      </c>
    </row>
    <row r="314" spans="1:15" x14ac:dyDescent="0.25">
      <c r="A314" s="6">
        <v>739</v>
      </c>
      <c r="B314" s="6">
        <v>7.5451324</v>
      </c>
      <c r="C314" s="6">
        <v>8.6559489999999996E-3</v>
      </c>
      <c r="D314" s="6">
        <v>740</v>
      </c>
      <c r="E314" s="6">
        <v>46.701777200000002</v>
      </c>
      <c r="F314" s="6">
        <v>0.32930019300000002</v>
      </c>
      <c r="J314">
        <v>739</v>
      </c>
      <c r="K314">
        <v>0.76921709199999999</v>
      </c>
      <c r="L314">
        <v>1.29783726E-2</v>
      </c>
      <c r="M314">
        <v>740</v>
      </c>
      <c r="N314">
        <v>10.16213417</v>
      </c>
      <c r="O314">
        <v>6.3158314399999999E-2</v>
      </c>
    </row>
    <row r="315" spans="1:15" x14ac:dyDescent="0.25">
      <c r="A315" s="6">
        <v>741</v>
      </c>
      <c r="B315" s="6">
        <v>7.4277668999999999</v>
      </c>
      <c r="C315" s="6">
        <v>5.4367085000000002E-2</v>
      </c>
      <c r="D315" s="6">
        <v>742</v>
      </c>
      <c r="E315" s="6">
        <v>51.358292599999999</v>
      </c>
      <c r="F315" s="6">
        <v>0.469860308</v>
      </c>
      <c r="J315">
        <v>741</v>
      </c>
      <c r="K315">
        <v>0.70331966999999995</v>
      </c>
      <c r="L315">
        <v>1.4878612999999999E-3</v>
      </c>
      <c r="M315">
        <v>742</v>
      </c>
      <c r="N315">
        <v>10.777436722999999</v>
      </c>
      <c r="O315">
        <v>0.12860688749999999</v>
      </c>
    </row>
    <row r="316" spans="1:15" x14ac:dyDescent="0.25">
      <c r="A316" s="6">
        <v>743</v>
      </c>
      <c r="B316" s="6">
        <v>6.7944503000000003</v>
      </c>
      <c r="C316" s="6">
        <v>6.8161269999999996E-2</v>
      </c>
      <c r="D316" s="6">
        <v>744</v>
      </c>
      <c r="E316" s="6">
        <v>44.583100899999998</v>
      </c>
      <c r="F316" s="6">
        <v>0.212163503</v>
      </c>
      <c r="J316">
        <v>743</v>
      </c>
      <c r="K316">
        <v>0.67805249300000003</v>
      </c>
      <c r="L316">
        <v>1.25657713E-2</v>
      </c>
      <c r="M316">
        <v>744</v>
      </c>
      <c r="N316">
        <v>8.8434058909999997</v>
      </c>
      <c r="O316">
        <v>8.03360241E-2</v>
      </c>
    </row>
    <row r="317" spans="1:15" x14ac:dyDescent="0.25">
      <c r="A317" s="6">
        <v>745</v>
      </c>
      <c r="B317" s="6">
        <v>7.7752907000000002</v>
      </c>
      <c r="C317" s="6">
        <v>1.0669593E-2</v>
      </c>
      <c r="D317" s="6">
        <v>746</v>
      </c>
      <c r="E317" s="6">
        <v>20.349406299999998</v>
      </c>
      <c r="F317" s="6">
        <v>0.11051438399999999</v>
      </c>
      <c r="J317">
        <v>745</v>
      </c>
      <c r="K317">
        <v>0.40557250500000003</v>
      </c>
      <c r="L317">
        <v>5.3458213000000003E-3</v>
      </c>
      <c r="M317">
        <v>746</v>
      </c>
      <c r="N317">
        <v>1.7342828800000001</v>
      </c>
      <c r="O317">
        <v>2.1442361399999998E-2</v>
      </c>
    </row>
    <row r="318" spans="1:15" x14ac:dyDescent="0.25">
      <c r="A318" s="6">
        <v>747</v>
      </c>
      <c r="B318" s="6">
        <v>8.1411054000000007</v>
      </c>
      <c r="C318" s="6">
        <v>8.7334384000000001E-2</v>
      </c>
      <c r="D318" s="6">
        <v>748</v>
      </c>
      <c r="E318" s="6">
        <v>21.1694408</v>
      </c>
      <c r="F318" s="6">
        <v>0.183026353</v>
      </c>
      <c r="J318">
        <v>747</v>
      </c>
      <c r="K318">
        <v>0.40752213199999998</v>
      </c>
      <c r="L318">
        <v>8.3582433999999997E-3</v>
      </c>
      <c r="M318">
        <v>748</v>
      </c>
      <c r="N318">
        <v>1.6421824599999999</v>
      </c>
      <c r="O318">
        <v>1.7770512799999999E-2</v>
      </c>
    </row>
    <row r="319" spans="1:15" x14ac:dyDescent="0.25">
      <c r="A319" s="6">
        <v>749</v>
      </c>
      <c r="B319" s="6">
        <v>8.9337037000000006</v>
      </c>
      <c r="C319" s="6">
        <v>9.1094120000000001E-2</v>
      </c>
      <c r="D319" s="6">
        <v>750</v>
      </c>
      <c r="E319" s="6">
        <v>18.6674212</v>
      </c>
      <c r="F319" s="6">
        <v>0.19186356700000001</v>
      </c>
      <c r="J319">
        <v>749</v>
      </c>
      <c r="K319">
        <v>0.40518257899999999</v>
      </c>
      <c r="L319">
        <v>1.0526257400000001E-2</v>
      </c>
      <c r="M319">
        <v>750</v>
      </c>
      <c r="N319">
        <v>1.4388752680000001</v>
      </c>
      <c r="O319">
        <v>8.7666506999999998E-3</v>
      </c>
    </row>
    <row r="320" spans="1:15" x14ac:dyDescent="0.25">
      <c r="A320" s="6">
        <v>751</v>
      </c>
      <c r="B320" s="6">
        <v>7.5001677000000004</v>
      </c>
      <c r="C320" s="6">
        <v>6.4900602000000002E-2</v>
      </c>
      <c r="D320" s="6">
        <v>752</v>
      </c>
      <c r="E320" s="6">
        <v>54.3305364</v>
      </c>
      <c r="F320" s="6">
        <v>0.181472724</v>
      </c>
      <c r="J320">
        <v>751</v>
      </c>
      <c r="K320">
        <v>1.042788872</v>
      </c>
      <c r="L320">
        <v>1.4827634500000001E-2</v>
      </c>
      <c r="M320">
        <v>752</v>
      </c>
      <c r="N320">
        <v>10.359436513</v>
      </c>
      <c r="O320">
        <v>5.0292841999999997E-2</v>
      </c>
    </row>
    <row r="321" spans="1:15" x14ac:dyDescent="0.25">
      <c r="A321" s="6">
        <v>753</v>
      </c>
      <c r="B321" s="6">
        <v>8.0755636000000006</v>
      </c>
      <c r="C321" s="6">
        <v>6.0591642000000001E-2</v>
      </c>
      <c r="D321" s="6">
        <v>754</v>
      </c>
      <c r="E321" s="6">
        <v>62.187929599999997</v>
      </c>
      <c r="F321" s="6">
        <v>0.37250139300000001</v>
      </c>
      <c r="J321">
        <v>753</v>
      </c>
      <c r="K321">
        <v>1.0661844069999999</v>
      </c>
      <c r="L321">
        <v>9.7518819000000003E-3</v>
      </c>
      <c r="M321">
        <v>754</v>
      </c>
      <c r="N321">
        <v>10.190988666999999</v>
      </c>
      <c r="O321">
        <v>5.7503115899999999E-2</v>
      </c>
    </row>
    <row r="322" spans="1:15" x14ac:dyDescent="0.25">
      <c r="A322" s="6">
        <v>755</v>
      </c>
      <c r="B322" s="6">
        <v>8.1350084999999996</v>
      </c>
      <c r="C322" s="6">
        <v>6.7450300000000005E-2</v>
      </c>
      <c r="D322" s="6">
        <v>756</v>
      </c>
      <c r="E322" s="6">
        <v>66.394797800000006</v>
      </c>
      <c r="F322" s="6">
        <v>0.719420897</v>
      </c>
      <c r="J322">
        <v>755</v>
      </c>
      <c r="K322">
        <v>1.026879909</v>
      </c>
      <c r="L322">
        <v>8.7801679000000001E-3</v>
      </c>
      <c r="M322">
        <v>756</v>
      </c>
      <c r="N322">
        <v>10.820328537</v>
      </c>
      <c r="O322">
        <v>0.1121549579</v>
      </c>
    </row>
    <row r="323" spans="1:15" x14ac:dyDescent="0.25">
      <c r="A323" s="6">
        <v>757</v>
      </c>
      <c r="B323" s="6">
        <v>6.7914018</v>
      </c>
      <c r="C323" s="6">
        <v>1.8869051000000001E-2</v>
      </c>
      <c r="D323" s="6">
        <v>758</v>
      </c>
      <c r="E323" s="6">
        <v>48.317458500000001</v>
      </c>
      <c r="F323" s="6">
        <v>0.42548889000000001</v>
      </c>
      <c r="J323">
        <v>757</v>
      </c>
      <c r="K323">
        <v>0.58119498199999997</v>
      </c>
      <c r="L323">
        <v>2.4034981600000001E-2</v>
      </c>
      <c r="M323">
        <v>758</v>
      </c>
      <c r="N323">
        <v>7.6003231700000002</v>
      </c>
      <c r="O323">
        <v>6.5121072500000002E-2</v>
      </c>
    </row>
    <row r="324" spans="1:15" x14ac:dyDescent="0.25">
      <c r="A324" s="6">
        <v>759</v>
      </c>
      <c r="B324" s="6">
        <v>7.6396344999999997</v>
      </c>
      <c r="C324" s="6">
        <v>5.1333893999999998E-2</v>
      </c>
      <c r="D324" s="6">
        <v>760</v>
      </c>
      <c r="E324" s="6">
        <v>56.616877799999997</v>
      </c>
      <c r="F324" s="6">
        <v>0.29985086500000002</v>
      </c>
      <c r="J324">
        <v>759</v>
      </c>
      <c r="K324">
        <v>0.74270215299999998</v>
      </c>
      <c r="L324">
        <v>6.7433453000000001E-3</v>
      </c>
      <c r="M324">
        <v>760</v>
      </c>
      <c r="N324">
        <v>7.4794462429999999</v>
      </c>
      <c r="O324">
        <v>1.7103470700000001E-2</v>
      </c>
    </row>
    <row r="325" spans="1:15" x14ac:dyDescent="0.25">
      <c r="A325" s="6">
        <v>761</v>
      </c>
      <c r="B325" s="6">
        <v>7.6106742000000001</v>
      </c>
      <c r="C325" s="6">
        <v>2.9110352999999999E-2</v>
      </c>
      <c r="D325" s="6">
        <v>762</v>
      </c>
      <c r="E325" s="6">
        <v>50.253227500000001</v>
      </c>
      <c r="F325" s="6">
        <v>0.119775585</v>
      </c>
      <c r="J325">
        <v>761</v>
      </c>
      <c r="K325">
        <v>0.65652860199999996</v>
      </c>
      <c r="L325">
        <v>1.3460285000000001E-2</v>
      </c>
      <c r="M325">
        <v>762</v>
      </c>
      <c r="N325">
        <v>7.5839462959999997</v>
      </c>
      <c r="O325">
        <v>3.5541025900000002E-2</v>
      </c>
    </row>
    <row r="326" spans="1:15" x14ac:dyDescent="0.25">
      <c r="A326" s="6">
        <v>763</v>
      </c>
      <c r="B326" s="6">
        <v>12.9287043</v>
      </c>
      <c r="C326" s="6">
        <v>0.107703693</v>
      </c>
      <c r="D326" s="6">
        <v>764</v>
      </c>
      <c r="E326" s="6">
        <v>59.291897200000001</v>
      </c>
      <c r="F326" s="6">
        <v>0.50575883799999999</v>
      </c>
      <c r="J326">
        <v>763</v>
      </c>
      <c r="K326">
        <v>1.3753953839999999</v>
      </c>
      <c r="L326">
        <v>1.6950598599999998E-2</v>
      </c>
      <c r="M326">
        <v>764</v>
      </c>
      <c r="N326">
        <v>7.8147822339999999</v>
      </c>
      <c r="O326">
        <v>6.0888348299999999E-2</v>
      </c>
    </row>
    <row r="327" spans="1:15" x14ac:dyDescent="0.25">
      <c r="A327" s="6">
        <v>765</v>
      </c>
      <c r="B327" s="6">
        <v>13.1179384</v>
      </c>
      <c r="C327" s="6">
        <v>8.4581781999999994E-2</v>
      </c>
      <c r="D327" s="6">
        <v>766</v>
      </c>
      <c r="E327" s="6">
        <v>58.438329799999998</v>
      </c>
      <c r="F327" s="6">
        <v>0.57634147400000002</v>
      </c>
      <c r="J327">
        <v>765</v>
      </c>
      <c r="K327">
        <v>1.349191936</v>
      </c>
      <c r="L327">
        <v>1.7030805100000001E-2</v>
      </c>
      <c r="M327">
        <v>766</v>
      </c>
      <c r="N327">
        <v>7.650233643</v>
      </c>
      <c r="O327">
        <v>4.2378290800000003E-2</v>
      </c>
    </row>
    <row r="328" spans="1:15" x14ac:dyDescent="0.25">
      <c r="A328" s="6">
        <v>767</v>
      </c>
      <c r="B328" s="6">
        <v>12.039069400000001</v>
      </c>
      <c r="C328" s="6">
        <v>0.18051621600000001</v>
      </c>
      <c r="D328" s="6">
        <v>768</v>
      </c>
      <c r="E328" s="6">
        <v>55.289593000000004</v>
      </c>
      <c r="F328" s="6">
        <v>0.56087776600000006</v>
      </c>
      <c r="J328">
        <v>767</v>
      </c>
      <c r="K328">
        <v>1.1572652400000001</v>
      </c>
      <c r="L328">
        <v>1.14842477E-2</v>
      </c>
      <c r="M328">
        <v>768</v>
      </c>
      <c r="N328">
        <v>7.6843016039999998</v>
      </c>
      <c r="O328">
        <v>6.5090494900000004E-2</v>
      </c>
    </row>
    <row r="329" spans="1:15" x14ac:dyDescent="0.25">
      <c r="A329" s="6">
        <v>769</v>
      </c>
      <c r="B329" s="6">
        <v>12.5254561</v>
      </c>
      <c r="C329" s="6">
        <v>0.12253133300000001</v>
      </c>
      <c r="D329" s="6">
        <v>770</v>
      </c>
      <c r="E329" s="6">
        <v>28.896570499999999</v>
      </c>
      <c r="F329" s="6">
        <v>0.32335845800000002</v>
      </c>
      <c r="J329">
        <v>769</v>
      </c>
      <c r="K329">
        <v>0.36983838699999999</v>
      </c>
      <c r="L329">
        <v>1.32202733E-2</v>
      </c>
      <c r="M329">
        <v>770</v>
      </c>
      <c r="N329">
        <v>2.5555555550000002</v>
      </c>
      <c r="O329">
        <v>4.0783304200000002E-2</v>
      </c>
    </row>
    <row r="330" spans="1:15" x14ac:dyDescent="0.25">
      <c r="A330" s="6">
        <v>771</v>
      </c>
      <c r="B330" s="6">
        <v>13.613281199999999</v>
      </c>
      <c r="C330" s="6">
        <v>0.12861291899999999</v>
      </c>
      <c r="D330" s="6">
        <v>772</v>
      </c>
      <c r="E330" s="6">
        <v>31.948543600000001</v>
      </c>
      <c r="F330" s="6">
        <v>0.16931500599999999</v>
      </c>
      <c r="J330">
        <v>771</v>
      </c>
      <c r="K330">
        <v>0.333455628</v>
      </c>
      <c r="L330">
        <v>5.5260515999999999E-3</v>
      </c>
      <c r="M330">
        <v>772</v>
      </c>
      <c r="N330">
        <v>2.716067727</v>
      </c>
      <c r="O330">
        <v>1.9769775199999999E-2</v>
      </c>
    </row>
    <row r="331" spans="1:15" x14ac:dyDescent="0.25">
      <c r="A331" s="6">
        <v>773</v>
      </c>
      <c r="B331" s="6">
        <v>13.627748800000001</v>
      </c>
      <c r="C331" s="6">
        <v>9.1718691000000005E-2</v>
      </c>
      <c r="D331" s="6">
        <v>774</v>
      </c>
      <c r="E331" s="6">
        <v>30.7566895</v>
      </c>
      <c r="F331" s="6">
        <v>0.177124119</v>
      </c>
      <c r="J331">
        <v>773</v>
      </c>
      <c r="K331">
        <v>0.46668073100000002</v>
      </c>
      <c r="L331">
        <v>1.6198135799999999E-2</v>
      </c>
      <c r="M331">
        <v>774</v>
      </c>
      <c r="N331">
        <v>2.8956884899999999</v>
      </c>
      <c r="O331">
        <v>3.3526730999999997E-2</v>
      </c>
    </row>
    <row r="332" spans="1:15" x14ac:dyDescent="0.25">
      <c r="A332" s="6">
        <v>775</v>
      </c>
      <c r="B332" s="6">
        <v>5.3984443999999998</v>
      </c>
      <c r="C332" s="6">
        <v>5.4751754E-2</v>
      </c>
      <c r="D332" s="6">
        <v>776</v>
      </c>
      <c r="E332" s="6">
        <v>12.5640363</v>
      </c>
      <c r="F332" s="6">
        <v>0.109217063</v>
      </c>
      <c r="J332">
        <v>775</v>
      </c>
      <c r="K332">
        <v>0.15836742300000001</v>
      </c>
      <c r="L332">
        <v>2.1857424999999998E-3</v>
      </c>
      <c r="M332">
        <v>776</v>
      </c>
      <c r="N332">
        <v>0.71685041500000002</v>
      </c>
      <c r="O332">
        <v>1.25889513E-2</v>
      </c>
    </row>
    <row r="333" spans="1:15" x14ac:dyDescent="0.25">
      <c r="A333" s="6">
        <v>777</v>
      </c>
      <c r="B333" s="6">
        <v>5.4942061000000004</v>
      </c>
      <c r="C333" s="6">
        <v>3.3161944999999998E-2</v>
      </c>
      <c r="D333" s="6">
        <v>778</v>
      </c>
      <c r="E333" s="6">
        <v>14.459290899999999</v>
      </c>
      <c r="F333" s="6">
        <v>0.138564616</v>
      </c>
      <c r="J333">
        <v>777</v>
      </c>
      <c r="K333">
        <v>2.6342339999999999E-2</v>
      </c>
      <c r="L333">
        <v>0</v>
      </c>
      <c r="M333">
        <v>778</v>
      </c>
      <c r="N333">
        <v>0.976650829</v>
      </c>
      <c r="O333">
        <v>1.36779083E-2</v>
      </c>
    </row>
    <row r="334" spans="1:15" x14ac:dyDescent="0.25">
      <c r="A334" s="6">
        <v>779</v>
      </c>
      <c r="B334" s="6">
        <v>3.6478657000000001</v>
      </c>
      <c r="C334" s="6">
        <v>1.8498845E-2</v>
      </c>
      <c r="D334" s="6">
        <v>780</v>
      </c>
      <c r="E334" s="6">
        <v>13.841318100000001</v>
      </c>
      <c r="F334" s="6">
        <v>0.108753259</v>
      </c>
      <c r="J334">
        <v>779</v>
      </c>
      <c r="K334">
        <v>2.6342339999999999E-2</v>
      </c>
      <c r="L334">
        <v>0</v>
      </c>
      <c r="M334">
        <v>780</v>
      </c>
      <c r="N334">
        <v>0.79550137899999995</v>
      </c>
      <c r="O334">
        <v>1.06614298E-2</v>
      </c>
    </row>
    <row r="335" spans="1:15" x14ac:dyDescent="0.25">
      <c r="A335" s="6">
        <v>781</v>
      </c>
      <c r="B335" s="6">
        <v>6.6695257000000003</v>
      </c>
      <c r="C335" s="6">
        <v>6.0426137999999997E-2</v>
      </c>
      <c r="D335" s="6">
        <v>782</v>
      </c>
      <c r="E335" s="6">
        <v>21.6558849</v>
      </c>
      <c r="F335" s="6">
        <v>0.20191731199999999</v>
      </c>
      <c r="J335">
        <v>781</v>
      </c>
      <c r="K335">
        <v>0.38168571400000001</v>
      </c>
      <c r="L335">
        <v>3.0659613E-3</v>
      </c>
      <c r="M335">
        <v>782</v>
      </c>
      <c r="N335">
        <v>2.7290615690000002</v>
      </c>
      <c r="O335">
        <v>2.9494159200000002E-2</v>
      </c>
    </row>
    <row r="336" spans="1:15" x14ac:dyDescent="0.25">
      <c r="A336" s="6">
        <v>783</v>
      </c>
      <c r="B336" s="6">
        <v>6.8507151000000004</v>
      </c>
      <c r="C336" s="6">
        <v>2.5841875E-2</v>
      </c>
      <c r="D336" s="6">
        <v>784</v>
      </c>
      <c r="E336" s="6">
        <v>21.347931800000001</v>
      </c>
      <c r="F336" s="6">
        <v>0.23567046899999999</v>
      </c>
      <c r="J336">
        <v>783</v>
      </c>
      <c r="K336">
        <v>0.52278355600000004</v>
      </c>
      <c r="L336">
        <v>1.5528973200000001E-2</v>
      </c>
      <c r="M336">
        <v>784</v>
      </c>
      <c r="N336">
        <v>3.0485572250000001</v>
      </c>
      <c r="O336">
        <v>2.7356670600000001E-2</v>
      </c>
    </row>
    <row r="337" spans="1:15" x14ac:dyDescent="0.25">
      <c r="A337" s="6">
        <v>785</v>
      </c>
      <c r="B337" s="6">
        <v>7.4659323000000004</v>
      </c>
      <c r="C337" s="6">
        <v>5.495941E-2</v>
      </c>
      <c r="D337" s="6">
        <v>786</v>
      </c>
      <c r="E337" s="6">
        <v>23.6606798</v>
      </c>
      <c r="F337" s="6">
        <v>0.24142162</v>
      </c>
      <c r="J337">
        <v>785</v>
      </c>
      <c r="K337">
        <v>0.497101609</v>
      </c>
      <c r="L337">
        <v>8.6296398999999996E-3</v>
      </c>
      <c r="M337">
        <v>786</v>
      </c>
      <c r="N337">
        <v>3.2671595149999999</v>
      </c>
      <c r="O337">
        <v>2.1401623000000002E-2</v>
      </c>
    </row>
    <row r="338" spans="1:15" x14ac:dyDescent="0.25">
      <c r="A338" s="6">
        <v>787</v>
      </c>
      <c r="B338" s="6">
        <v>2.009652</v>
      </c>
      <c r="C338" s="6">
        <v>1.3372578E-2</v>
      </c>
      <c r="D338" s="6">
        <v>788</v>
      </c>
      <c r="E338" s="6">
        <v>5.7435998000000001</v>
      </c>
      <c r="F338" s="6">
        <v>5.6856799999999999E-2</v>
      </c>
      <c r="J338">
        <v>787</v>
      </c>
      <c r="K338">
        <v>2.6342339999999999E-2</v>
      </c>
      <c r="L338">
        <v>0</v>
      </c>
      <c r="M338">
        <v>788</v>
      </c>
      <c r="N338">
        <v>0.30471630599999999</v>
      </c>
      <c r="O338">
        <v>2.6871871000000002E-3</v>
      </c>
    </row>
    <row r="339" spans="1:15" x14ac:dyDescent="0.25">
      <c r="A339" s="6">
        <v>789</v>
      </c>
      <c r="B339" s="6">
        <v>2.0628375999999999</v>
      </c>
      <c r="C339" s="6">
        <v>3.0779190000000001E-3</v>
      </c>
      <c r="D339" s="6">
        <v>790</v>
      </c>
      <c r="E339" s="6">
        <v>5.6788401000000004</v>
      </c>
      <c r="F339" s="6">
        <v>6.2904523000000004E-2</v>
      </c>
      <c r="J339">
        <v>789</v>
      </c>
      <c r="K339">
        <v>2.6342339999999999E-2</v>
      </c>
      <c r="L339">
        <v>0</v>
      </c>
      <c r="M339">
        <v>790</v>
      </c>
      <c r="N339">
        <v>0.30754437800000001</v>
      </c>
      <c r="O339">
        <v>2.9789796999999999E-3</v>
      </c>
    </row>
    <row r="340" spans="1:15" x14ac:dyDescent="0.25">
      <c r="A340" s="6">
        <v>791</v>
      </c>
      <c r="B340" s="6">
        <v>2.0762029000000002</v>
      </c>
      <c r="C340" s="6">
        <v>7.0675260000000002E-3</v>
      </c>
      <c r="D340" s="6">
        <v>792</v>
      </c>
      <c r="E340" s="6">
        <v>6.0673982999999998</v>
      </c>
      <c r="F340" s="6">
        <v>6.1206568000000003E-2</v>
      </c>
      <c r="J340">
        <v>791</v>
      </c>
      <c r="K340">
        <v>0.115686472</v>
      </c>
      <c r="L340">
        <v>1.5142255800000001E-2</v>
      </c>
      <c r="M340">
        <v>792</v>
      </c>
      <c r="N340">
        <v>0.34041115599999999</v>
      </c>
      <c r="O340">
        <v>7.7651450000000002E-3</v>
      </c>
    </row>
    <row r="341" spans="1:15" x14ac:dyDescent="0.25">
      <c r="A341" s="6">
        <v>793</v>
      </c>
      <c r="B341" s="6">
        <v>15.5464272</v>
      </c>
      <c r="C341" s="6">
        <v>0.127765031</v>
      </c>
      <c r="D341" s="6">
        <v>794</v>
      </c>
      <c r="E341" s="6">
        <v>64.218164400000006</v>
      </c>
      <c r="F341" s="6">
        <v>0.86190995299999995</v>
      </c>
      <c r="J341">
        <v>793</v>
      </c>
      <c r="K341">
        <v>0.661359064</v>
      </c>
      <c r="L341">
        <v>1.3229108700000001E-2</v>
      </c>
      <c r="M341">
        <v>794</v>
      </c>
      <c r="N341">
        <v>7.2035294329999999</v>
      </c>
      <c r="O341">
        <v>5.52869385E-2</v>
      </c>
    </row>
    <row r="342" spans="1:15" x14ac:dyDescent="0.25">
      <c r="A342" s="6">
        <v>795</v>
      </c>
      <c r="B342" s="6">
        <v>16.257406</v>
      </c>
      <c r="C342" s="6">
        <v>0.14381878100000001</v>
      </c>
      <c r="D342" s="6">
        <v>796</v>
      </c>
      <c r="E342" s="6">
        <v>71.741312600000001</v>
      </c>
      <c r="F342" s="6">
        <v>0.22206736999999999</v>
      </c>
      <c r="J342">
        <v>795</v>
      </c>
      <c r="K342">
        <v>0.76034157000000002</v>
      </c>
      <c r="L342">
        <v>1.9208611800000001E-2</v>
      </c>
      <c r="M342">
        <v>796</v>
      </c>
      <c r="N342">
        <v>8.1811249920000009</v>
      </c>
      <c r="O342">
        <v>9.6073469600000003E-2</v>
      </c>
    </row>
    <row r="343" spans="1:15" x14ac:dyDescent="0.25">
      <c r="A343" s="6">
        <v>797</v>
      </c>
      <c r="B343" s="6">
        <v>15.691103099999999</v>
      </c>
      <c r="C343" s="6">
        <v>8.0758109999999994E-2</v>
      </c>
      <c r="D343" s="6">
        <v>798</v>
      </c>
      <c r="E343" s="6">
        <v>72.857383999999996</v>
      </c>
      <c r="F343" s="6">
        <v>0.43620938199999998</v>
      </c>
      <c r="J343">
        <v>797</v>
      </c>
      <c r="K343">
        <v>0.79145035699999999</v>
      </c>
      <c r="L343">
        <v>1.35414005E-2</v>
      </c>
      <c r="M343">
        <v>798</v>
      </c>
      <c r="N343">
        <v>9.2366836049999996</v>
      </c>
      <c r="O343">
        <v>6.2676181299999995E-2</v>
      </c>
    </row>
    <row r="344" spans="1:15" x14ac:dyDescent="0.25">
      <c r="A344" s="6">
        <v>799</v>
      </c>
      <c r="B344" s="6">
        <v>4.5607018999999998</v>
      </c>
      <c r="C344" s="6">
        <v>4.3402778000000003E-2</v>
      </c>
      <c r="D344" s="6">
        <v>800</v>
      </c>
      <c r="E344" s="6">
        <v>10.346361099999999</v>
      </c>
      <c r="F344" s="6">
        <v>0.128764137</v>
      </c>
      <c r="J344">
        <v>799</v>
      </c>
      <c r="K344">
        <v>0.28965873600000003</v>
      </c>
      <c r="L344">
        <v>6.7613098000000003E-3</v>
      </c>
      <c r="M344">
        <v>800</v>
      </c>
      <c r="N344">
        <v>1.1974697160000001</v>
      </c>
      <c r="O344">
        <v>9.1360652999999993E-3</v>
      </c>
    </row>
    <row r="345" spans="1:15" x14ac:dyDescent="0.25">
      <c r="A345" s="6">
        <v>801</v>
      </c>
      <c r="B345" s="6">
        <v>4.5531236000000002</v>
      </c>
      <c r="C345" s="6">
        <v>4.7675954E-2</v>
      </c>
      <c r="D345" s="6">
        <v>802</v>
      </c>
      <c r="E345" s="6">
        <v>10.450389899999999</v>
      </c>
      <c r="F345" s="6">
        <v>8.8578137000000001E-2</v>
      </c>
      <c r="J345">
        <v>801</v>
      </c>
      <c r="K345">
        <v>0.24306434599999999</v>
      </c>
      <c r="L345">
        <v>6.6119040999999996E-3</v>
      </c>
      <c r="M345">
        <v>802</v>
      </c>
      <c r="N345">
        <v>1.0971878269999999</v>
      </c>
      <c r="O345">
        <v>1.21595522E-2</v>
      </c>
    </row>
    <row r="346" spans="1:15" x14ac:dyDescent="0.25">
      <c r="A346" s="6">
        <v>803</v>
      </c>
      <c r="B346" s="6">
        <v>4.4435833000000002</v>
      </c>
      <c r="C346" s="6">
        <v>4.0612001000000002E-2</v>
      </c>
      <c r="D346" s="6">
        <v>804</v>
      </c>
      <c r="E346" s="6">
        <v>10.1059234</v>
      </c>
      <c r="F346" s="6">
        <v>6.7427502E-2</v>
      </c>
      <c r="J346">
        <v>803</v>
      </c>
      <c r="K346">
        <v>0.27664960700000002</v>
      </c>
      <c r="L346">
        <v>1.7330966699999999E-2</v>
      </c>
      <c r="M346">
        <v>804</v>
      </c>
      <c r="N346">
        <v>1.1278380079999999</v>
      </c>
      <c r="O346">
        <v>7.0356995E-3</v>
      </c>
    </row>
    <row r="347" spans="1:15" x14ac:dyDescent="0.25">
      <c r="A347" s="6">
        <v>805</v>
      </c>
      <c r="B347" s="6">
        <v>9.5072407000000005</v>
      </c>
      <c r="C347" s="6">
        <v>2.2682536E-2</v>
      </c>
      <c r="D347" s="6">
        <v>806</v>
      </c>
      <c r="E347" s="6">
        <v>18.380008499999999</v>
      </c>
      <c r="F347" s="6">
        <v>0.19360487600000001</v>
      </c>
      <c r="J347">
        <v>805</v>
      </c>
      <c r="K347">
        <v>0.49771308399999997</v>
      </c>
      <c r="L347">
        <v>7.0927632000000003E-3</v>
      </c>
      <c r="M347">
        <v>806</v>
      </c>
      <c r="N347">
        <v>1.464225659</v>
      </c>
      <c r="O347">
        <v>1.60852124E-2</v>
      </c>
    </row>
    <row r="348" spans="1:15" x14ac:dyDescent="0.25">
      <c r="A348" s="6">
        <v>807</v>
      </c>
      <c r="B348" s="6">
        <v>10.2912464</v>
      </c>
      <c r="C348" s="6">
        <v>5.0292108000000002E-2</v>
      </c>
      <c r="D348" s="6">
        <v>808</v>
      </c>
      <c r="E348" s="6">
        <v>19.4285645</v>
      </c>
      <c r="F348" s="6">
        <v>0.141915178</v>
      </c>
      <c r="J348">
        <v>807</v>
      </c>
      <c r="K348">
        <v>0.43121518399999997</v>
      </c>
      <c r="L348">
        <v>6.9504861000000001E-3</v>
      </c>
      <c r="M348">
        <v>808</v>
      </c>
      <c r="N348">
        <v>1.4074349239999999</v>
      </c>
      <c r="O348">
        <v>2.5874021099999998E-2</v>
      </c>
    </row>
    <row r="349" spans="1:15" x14ac:dyDescent="0.25">
      <c r="A349" s="6">
        <v>809</v>
      </c>
      <c r="B349" s="6">
        <v>10.5840429</v>
      </c>
      <c r="C349" s="6">
        <v>0.11552113899999999</v>
      </c>
      <c r="D349" s="6">
        <v>810</v>
      </c>
      <c r="E349" s="6">
        <v>17.436170400000002</v>
      </c>
      <c r="F349" s="6">
        <v>0.163047309</v>
      </c>
      <c r="J349">
        <v>809</v>
      </c>
      <c r="K349">
        <v>0.57063147000000003</v>
      </c>
      <c r="L349">
        <v>7.8392749000000001E-3</v>
      </c>
      <c r="M349">
        <v>810</v>
      </c>
      <c r="N349">
        <v>1.4574229999999999</v>
      </c>
      <c r="O349">
        <v>8.7105002000000004E-3</v>
      </c>
    </row>
    <row r="350" spans="1:15" x14ac:dyDescent="0.25">
      <c r="A350" s="6">
        <v>811</v>
      </c>
      <c r="B350" s="6">
        <v>2.2746156000000002</v>
      </c>
      <c r="C350" s="6">
        <v>1.9822962E-2</v>
      </c>
      <c r="D350" s="6">
        <v>812</v>
      </c>
      <c r="E350" s="6">
        <v>10.6067777</v>
      </c>
      <c r="F350" s="6">
        <v>7.0809442E-2</v>
      </c>
      <c r="J350">
        <v>811</v>
      </c>
      <c r="K350">
        <v>0.230016999</v>
      </c>
      <c r="L350">
        <v>1.8023206100000001E-2</v>
      </c>
      <c r="M350">
        <v>812</v>
      </c>
      <c r="N350">
        <v>1.279713096</v>
      </c>
      <c r="O350">
        <v>7.1059302E-3</v>
      </c>
    </row>
    <row r="351" spans="1:15" x14ac:dyDescent="0.25">
      <c r="A351" s="6">
        <v>813</v>
      </c>
      <c r="B351" s="6">
        <v>2.1437183000000002</v>
      </c>
      <c r="C351" s="6">
        <v>2.5919541000000001E-2</v>
      </c>
      <c r="D351" s="6">
        <v>814</v>
      </c>
      <c r="E351" s="6">
        <v>10.3918306</v>
      </c>
      <c r="F351" s="6">
        <v>9.0384224999999999E-2</v>
      </c>
      <c r="J351">
        <v>813</v>
      </c>
      <c r="K351">
        <v>0.23951779100000001</v>
      </c>
      <c r="L351">
        <v>1.6455898600000001E-2</v>
      </c>
      <c r="M351">
        <v>814</v>
      </c>
      <c r="N351">
        <v>1.2974458689999999</v>
      </c>
      <c r="O351">
        <v>9.5414464000000004E-3</v>
      </c>
    </row>
    <row r="352" spans="1:15" x14ac:dyDescent="0.25">
      <c r="A352" s="6">
        <v>815</v>
      </c>
      <c r="B352" s="6">
        <v>2.2005553</v>
      </c>
      <c r="C352" s="6">
        <v>1.5900627000000001E-2</v>
      </c>
      <c r="D352" s="6">
        <v>816</v>
      </c>
      <c r="E352" s="6">
        <v>12.013578900000001</v>
      </c>
      <c r="F352" s="6">
        <v>9.2960012999999994E-2</v>
      </c>
      <c r="J352">
        <v>815</v>
      </c>
      <c r="K352">
        <v>0.25008102100000001</v>
      </c>
      <c r="L352">
        <v>1.3571343200000001E-2</v>
      </c>
      <c r="M352">
        <v>816</v>
      </c>
      <c r="N352">
        <v>1.653018546</v>
      </c>
      <c r="O352">
        <v>3.05518597E-2</v>
      </c>
    </row>
    <row r="353" spans="1:15" x14ac:dyDescent="0.25">
      <c r="A353" s="6">
        <v>817</v>
      </c>
      <c r="B353" s="6">
        <v>4.1239184</v>
      </c>
      <c r="C353" s="6">
        <v>1.9691917E-2</v>
      </c>
      <c r="D353" s="6">
        <v>818</v>
      </c>
      <c r="E353" s="6">
        <v>93.470258799999996</v>
      </c>
      <c r="F353" s="6">
        <v>0.66662943699999999</v>
      </c>
      <c r="J353">
        <v>817</v>
      </c>
      <c r="K353">
        <v>1.040473526</v>
      </c>
      <c r="L353">
        <v>4.9752844999999997E-3</v>
      </c>
      <c r="M353">
        <v>818</v>
      </c>
      <c r="N353">
        <v>11.684876389999999</v>
      </c>
      <c r="O353">
        <v>0.1034182704</v>
      </c>
    </row>
    <row r="354" spans="1:15" x14ac:dyDescent="0.25">
      <c r="A354" s="6">
        <v>819</v>
      </c>
      <c r="B354" s="6">
        <v>3.9220609999999998</v>
      </c>
      <c r="C354" s="6">
        <v>2.1709589000000001E-2</v>
      </c>
      <c r="D354" s="6">
        <v>820</v>
      </c>
      <c r="E354" s="6">
        <v>97.245611499999995</v>
      </c>
      <c r="F354" s="6">
        <v>0.53794152699999997</v>
      </c>
      <c r="J354">
        <v>819</v>
      </c>
      <c r="K354">
        <v>1.1117867910000001</v>
      </c>
      <c r="L354">
        <v>1.00826753E-2</v>
      </c>
      <c r="M354">
        <v>820</v>
      </c>
      <c r="N354">
        <v>12.207687462999999</v>
      </c>
      <c r="O354">
        <v>3.7825360199999998E-2</v>
      </c>
    </row>
    <row r="355" spans="1:15" x14ac:dyDescent="0.25">
      <c r="A355" s="6">
        <v>821</v>
      </c>
      <c r="B355" s="6">
        <v>3.8621238</v>
      </c>
      <c r="C355" s="6">
        <v>3.6291797000000001E-2</v>
      </c>
      <c r="D355" s="6">
        <v>822</v>
      </c>
      <c r="E355" s="6">
        <v>97.583188699999994</v>
      </c>
      <c r="F355" s="6">
        <v>0.50808515399999998</v>
      </c>
      <c r="J355">
        <v>821</v>
      </c>
      <c r="K355">
        <v>0.98918606600000003</v>
      </c>
      <c r="L355">
        <v>1.6854947700000001E-2</v>
      </c>
      <c r="M355">
        <v>822</v>
      </c>
      <c r="N355">
        <v>12.441576623</v>
      </c>
      <c r="O355">
        <v>8.2467687499999998E-2</v>
      </c>
    </row>
    <row r="356" spans="1:15" x14ac:dyDescent="0.25">
      <c r="A356" s="6">
        <v>823</v>
      </c>
      <c r="B356" s="6">
        <v>7.8854924000000004</v>
      </c>
      <c r="C356" s="6">
        <v>6.3246898999999995E-2</v>
      </c>
      <c r="D356" s="6">
        <v>824</v>
      </c>
      <c r="E356" s="6">
        <v>42.599447499999997</v>
      </c>
      <c r="F356" s="6">
        <v>0.22206736999999999</v>
      </c>
      <c r="J356">
        <v>823</v>
      </c>
      <c r="K356">
        <v>1.637196632</v>
      </c>
      <c r="L356">
        <v>1.23106797E-2</v>
      </c>
      <c r="M356">
        <v>824</v>
      </c>
      <c r="N356">
        <v>9.7701954890000007</v>
      </c>
      <c r="O356">
        <v>7.7493291500000006E-2</v>
      </c>
    </row>
    <row r="357" spans="1:15" x14ac:dyDescent="0.25">
      <c r="A357" s="6">
        <v>825</v>
      </c>
      <c r="B357" s="6">
        <v>7.7800856999999999</v>
      </c>
      <c r="C357" s="6">
        <v>3.6978442E-2</v>
      </c>
      <c r="D357" s="6">
        <v>826</v>
      </c>
      <c r="E357" s="6">
        <v>46.147452299999998</v>
      </c>
      <c r="F357" s="6">
        <v>0.51190084999999996</v>
      </c>
      <c r="J357">
        <v>825</v>
      </c>
      <c r="K357">
        <v>1.5891958500000001</v>
      </c>
      <c r="L357">
        <v>9.1158999000000001E-3</v>
      </c>
      <c r="M357">
        <v>826</v>
      </c>
      <c r="N357">
        <v>10.220393913000001</v>
      </c>
      <c r="O357">
        <v>3.1505427099999997E-2</v>
      </c>
    </row>
    <row r="358" spans="1:15" x14ac:dyDescent="0.25">
      <c r="A358" s="6">
        <v>827</v>
      </c>
      <c r="B358" s="6">
        <v>8.0866609</v>
      </c>
      <c r="C358" s="6">
        <v>2.8060808E-2</v>
      </c>
      <c r="D358" s="6">
        <v>828</v>
      </c>
      <c r="E358" s="6">
        <v>48.2831446</v>
      </c>
      <c r="F358" s="6">
        <v>0.62099579599999999</v>
      </c>
      <c r="J358">
        <v>827</v>
      </c>
      <c r="K358">
        <v>1.6543179299999999</v>
      </c>
      <c r="L358">
        <v>1.1083773999999999E-2</v>
      </c>
      <c r="M358">
        <v>828</v>
      </c>
      <c r="N358">
        <v>10.264725846999999</v>
      </c>
      <c r="O358">
        <v>0.13362686060000001</v>
      </c>
    </row>
    <row r="359" spans="1:15" x14ac:dyDescent="0.25">
      <c r="A359" s="6">
        <v>829</v>
      </c>
      <c r="B359" s="6">
        <v>3.4239625</v>
      </c>
      <c r="C359" s="6">
        <v>1.5234612E-2</v>
      </c>
      <c r="D359" s="6">
        <v>830</v>
      </c>
      <c r="E359" s="6">
        <v>51.762256100000002</v>
      </c>
      <c r="F359" s="6">
        <v>0.43468340999999999</v>
      </c>
      <c r="J359">
        <v>829</v>
      </c>
      <c r="K359">
        <v>0.97682709499999998</v>
      </c>
      <c r="L359">
        <v>9.3900657999999998E-3</v>
      </c>
      <c r="M359">
        <v>830</v>
      </c>
      <c r="N359">
        <v>11.348565173000001</v>
      </c>
      <c r="O359">
        <v>0.12454580680000001</v>
      </c>
    </row>
    <row r="360" spans="1:15" x14ac:dyDescent="0.25">
      <c r="A360" s="6">
        <v>831</v>
      </c>
      <c r="B360" s="6">
        <v>3.6981578000000002</v>
      </c>
      <c r="C360" s="6">
        <v>3.5404721E-2</v>
      </c>
      <c r="D360" s="6">
        <v>832</v>
      </c>
      <c r="E360" s="6">
        <v>75.034412200000006</v>
      </c>
      <c r="F360" s="6">
        <v>0.30116695599999999</v>
      </c>
      <c r="J360">
        <v>831</v>
      </c>
      <c r="K360">
        <v>1.1642899579999999</v>
      </c>
      <c r="L360">
        <v>8.8580220000000001E-3</v>
      </c>
      <c r="M360">
        <v>832</v>
      </c>
      <c r="N360">
        <v>14.281045753000001</v>
      </c>
      <c r="O360">
        <v>2.3203357899999999E-2</v>
      </c>
    </row>
    <row r="361" spans="1:15" x14ac:dyDescent="0.25">
      <c r="A361" s="6">
        <v>833</v>
      </c>
      <c r="B361" s="6">
        <v>4.1301188</v>
      </c>
      <c r="C361" s="6">
        <v>1.62448E-2</v>
      </c>
      <c r="D361" s="6">
        <v>834</v>
      </c>
      <c r="E361" s="6">
        <v>67.848841199999995</v>
      </c>
      <c r="F361" s="6">
        <v>0.71000217799999998</v>
      </c>
      <c r="J361">
        <v>833</v>
      </c>
      <c r="K361">
        <v>1.1078431369999999</v>
      </c>
      <c r="L361">
        <v>4.0842921999999999E-3</v>
      </c>
      <c r="M361">
        <v>834</v>
      </c>
      <c r="N361">
        <v>13.695781347</v>
      </c>
      <c r="O361">
        <v>3.93011188E-2</v>
      </c>
    </row>
    <row r="362" spans="1:15" x14ac:dyDescent="0.25">
      <c r="A362" s="6">
        <v>835</v>
      </c>
      <c r="B362" s="6">
        <v>7.3867050000000001</v>
      </c>
      <c r="C362" s="6">
        <v>7.1320369999999994E-2</v>
      </c>
      <c r="D362" s="6">
        <v>836</v>
      </c>
      <c r="E362" s="6">
        <v>13.662884399999999</v>
      </c>
      <c r="F362" s="6">
        <v>9.3448877999999999E-2</v>
      </c>
      <c r="J362">
        <v>835</v>
      </c>
      <c r="K362">
        <v>0.81238859200000002</v>
      </c>
      <c r="L362">
        <v>7.4857467000000004E-3</v>
      </c>
      <c r="M362">
        <v>836</v>
      </c>
      <c r="N362">
        <v>1.404634581</v>
      </c>
      <c r="O362">
        <v>6.2388590999999998E-3</v>
      </c>
    </row>
    <row r="363" spans="1:15" x14ac:dyDescent="0.25">
      <c r="A363" s="6">
        <v>837</v>
      </c>
      <c r="B363" s="6">
        <v>7.3625923000000002</v>
      </c>
      <c r="C363" s="6">
        <v>3.5040895000000002E-2</v>
      </c>
      <c r="D363" s="6">
        <v>838</v>
      </c>
      <c r="E363" s="6">
        <v>13.162030100000001</v>
      </c>
      <c r="F363" s="6">
        <v>0.12039781500000001</v>
      </c>
      <c r="J363">
        <v>837</v>
      </c>
      <c r="K363">
        <v>0.81509209699999996</v>
      </c>
      <c r="L363">
        <v>6.2584221000000001E-3</v>
      </c>
      <c r="M363">
        <v>838</v>
      </c>
      <c r="N363">
        <v>1.211229946</v>
      </c>
      <c r="O363">
        <v>9.4462941000000005E-3</v>
      </c>
    </row>
    <row r="364" spans="1:15" x14ac:dyDescent="0.25">
      <c r="A364" s="6">
        <v>839</v>
      </c>
      <c r="B364" s="6">
        <v>8.0680596999999992</v>
      </c>
      <c r="C364" s="6">
        <v>1.7209539999999999E-2</v>
      </c>
      <c r="D364" s="6">
        <v>840</v>
      </c>
      <c r="E364" s="6">
        <v>12.577126</v>
      </c>
      <c r="F364" s="6">
        <v>8.6091818000000001E-2</v>
      </c>
      <c r="J364">
        <v>839</v>
      </c>
      <c r="K364">
        <v>0.82346999399999998</v>
      </c>
      <c r="L364">
        <v>3.6553963000000001E-3</v>
      </c>
      <c r="M364">
        <v>840</v>
      </c>
      <c r="N364">
        <v>1.173202614</v>
      </c>
      <c r="O364">
        <v>4.1592393E-3</v>
      </c>
    </row>
    <row r="365" spans="1:15" x14ac:dyDescent="0.25">
      <c r="A365" s="6">
        <v>841</v>
      </c>
      <c r="B365" s="6">
        <v>6.9671447999999998</v>
      </c>
      <c r="C365" s="6">
        <v>6.0308202999999998E-2</v>
      </c>
      <c r="D365" s="6">
        <v>842</v>
      </c>
      <c r="E365" s="6">
        <v>11.999800199999999</v>
      </c>
      <c r="F365" s="6">
        <v>0.10052757599999999</v>
      </c>
      <c r="J365">
        <v>841</v>
      </c>
      <c r="K365">
        <v>0.95424836599999996</v>
      </c>
      <c r="L365">
        <v>7.4272132999999999E-3</v>
      </c>
      <c r="M365">
        <v>842</v>
      </c>
      <c r="N365">
        <v>1.9714795009999999</v>
      </c>
      <c r="O365">
        <v>1.94246834E-2</v>
      </c>
    </row>
    <row r="366" spans="1:15" x14ac:dyDescent="0.25">
      <c r="A366" s="6">
        <v>843</v>
      </c>
      <c r="B366" s="6">
        <v>6.974723</v>
      </c>
      <c r="C366" s="6">
        <v>6.5259811000000001E-2</v>
      </c>
      <c r="D366" s="6">
        <v>844</v>
      </c>
      <c r="E366" s="6">
        <v>12.8092965</v>
      </c>
      <c r="F366" s="6">
        <v>0.113698993</v>
      </c>
      <c r="J366">
        <v>843</v>
      </c>
      <c r="K366">
        <v>0.93285799199999997</v>
      </c>
      <c r="L366">
        <v>5.5021567E-3</v>
      </c>
      <c r="M366">
        <v>844</v>
      </c>
      <c r="N366">
        <v>1.9613784910000001</v>
      </c>
      <c r="O366">
        <v>3.1242359099999999E-2</v>
      </c>
    </row>
    <row r="367" spans="1:15" x14ac:dyDescent="0.25">
      <c r="A367" s="6">
        <v>845</v>
      </c>
      <c r="B367" s="6">
        <v>6.8155795000000001</v>
      </c>
      <c r="C367" s="6">
        <v>7.0342048000000004E-2</v>
      </c>
      <c r="D367" s="6">
        <v>846</v>
      </c>
      <c r="E367" s="6">
        <v>12.2195698</v>
      </c>
      <c r="F367" s="6">
        <v>8.2087167000000003E-2</v>
      </c>
      <c r="J367">
        <v>845</v>
      </c>
      <c r="K367">
        <v>0.91443850299999996</v>
      </c>
      <c r="L367">
        <v>2.3580670000000001E-3</v>
      </c>
      <c r="M367">
        <v>846</v>
      </c>
      <c r="N367">
        <v>1.888294712</v>
      </c>
      <c r="O367">
        <v>7.8095303E-3</v>
      </c>
    </row>
    <row r="368" spans="1:15" x14ac:dyDescent="0.25">
      <c r="A368" s="6">
        <v>847</v>
      </c>
      <c r="B368" s="6">
        <v>5.1111592999999997</v>
      </c>
      <c r="C368" s="6">
        <v>3.2291780999999999E-2</v>
      </c>
      <c r="D368" s="6">
        <v>848</v>
      </c>
      <c r="E368" s="6">
        <v>12.869922600000001</v>
      </c>
      <c r="F368" s="6">
        <v>0.108661571</v>
      </c>
      <c r="J368">
        <v>847</v>
      </c>
      <c r="K368">
        <v>1.0540701130000001</v>
      </c>
      <c r="L368">
        <v>6.1390309999999997E-3</v>
      </c>
      <c r="M368">
        <v>848</v>
      </c>
      <c r="N368">
        <v>2.3472964940000001</v>
      </c>
      <c r="O368">
        <v>1.44294527E-2</v>
      </c>
    </row>
    <row r="369" spans="1:15" x14ac:dyDescent="0.25">
      <c r="A369" s="6">
        <v>849</v>
      </c>
      <c r="B369" s="6">
        <v>5.2027874000000001</v>
      </c>
      <c r="C369" s="6">
        <v>2.5768303999999999E-2</v>
      </c>
      <c r="D369" s="6">
        <v>850</v>
      </c>
      <c r="E369" s="6">
        <v>13.8819651</v>
      </c>
      <c r="F369" s="6">
        <v>5.3948335E-2</v>
      </c>
      <c r="J369">
        <v>849</v>
      </c>
      <c r="K369">
        <v>1.0641711229999999</v>
      </c>
      <c r="L369">
        <v>7.5801254999999998E-3</v>
      </c>
      <c r="M369">
        <v>850</v>
      </c>
      <c r="N369">
        <v>2.3609625670000001</v>
      </c>
      <c r="O369">
        <v>8.5021321000000004E-3</v>
      </c>
    </row>
    <row r="370" spans="1:15" x14ac:dyDescent="0.25">
      <c r="A370" s="6">
        <v>851</v>
      </c>
      <c r="B370" s="6">
        <v>5.083602</v>
      </c>
      <c r="C370" s="6">
        <v>3.8794940999999999E-2</v>
      </c>
      <c r="D370" s="6">
        <v>852</v>
      </c>
      <c r="E370" s="6">
        <v>13.749689999999999</v>
      </c>
      <c r="F370" s="6">
        <v>0.181066214</v>
      </c>
      <c r="J370">
        <v>851</v>
      </c>
      <c r="K370">
        <v>1.062091503</v>
      </c>
      <c r="L370">
        <v>1.0674536199999999E-2</v>
      </c>
      <c r="M370">
        <v>852</v>
      </c>
      <c r="N370">
        <v>2.4655377299999999</v>
      </c>
      <c r="O370">
        <v>9.2670669000000008E-3</v>
      </c>
    </row>
    <row r="371" spans="1:15" x14ac:dyDescent="0.25">
      <c r="A371" s="6">
        <v>853</v>
      </c>
      <c r="B371" s="6">
        <v>4.7012441999999997</v>
      </c>
      <c r="C371" s="6">
        <v>3.0678797000000001E-2</v>
      </c>
      <c r="D371" s="6">
        <v>854</v>
      </c>
      <c r="E371" s="6">
        <v>15.5092248</v>
      </c>
      <c r="F371" s="6">
        <v>0.14020928799999999</v>
      </c>
      <c r="J371">
        <v>853</v>
      </c>
      <c r="K371">
        <v>0.81601307199999995</v>
      </c>
      <c r="L371">
        <v>5.0680376000000003E-3</v>
      </c>
      <c r="M371">
        <v>854</v>
      </c>
      <c r="N371">
        <v>1.8071895419999999</v>
      </c>
      <c r="O371">
        <v>1.2331858399999999E-2</v>
      </c>
    </row>
    <row r="372" spans="1:15" x14ac:dyDescent="0.25">
      <c r="A372" s="6">
        <v>855</v>
      </c>
      <c r="B372" s="6">
        <v>4.5662133000000003</v>
      </c>
      <c r="C372" s="6">
        <v>1.5343266E-2</v>
      </c>
      <c r="D372" s="6">
        <v>856</v>
      </c>
      <c r="E372" s="6">
        <v>16.080350299999999</v>
      </c>
      <c r="F372" s="6">
        <v>0.18060690400000001</v>
      </c>
      <c r="J372">
        <v>855</v>
      </c>
      <c r="K372">
        <v>0.80380273300000005</v>
      </c>
      <c r="L372">
        <v>6.7947594000000002E-3</v>
      </c>
      <c r="M372">
        <v>856</v>
      </c>
      <c r="N372">
        <v>1.8502673789999999</v>
      </c>
      <c r="O372">
        <v>1.21006606E-2</v>
      </c>
    </row>
    <row r="373" spans="1:15" x14ac:dyDescent="0.25">
      <c r="A373" s="6">
        <v>857</v>
      </c>
      <c r="B373" s="6">
        <v>4.2465484</v>
      </c>
      <c r="C373" s="6">
        <v>1.5234612E-2</v>
      </c>
      <c r="D373" s="6">
        <v>858</v>
      </c>
      <c r="E373" s="6">
        <v>15.8915826</v>
      </c>
      <c r="F373" s="6">
        <v>0.16472414899999999</v>
      </c>
      <c r="J373">
        <v>857</v>
      </c>
      <c r="K373">
        <v>0.82596553800000005</v>
      </c>
      <c r="L373">
        <v>1.12728168E-2</v>
      </c>
      <c r="M373">
        <v>858</v>
      </c>
      <c r="N373">
        <v>1.8152109329999999</v>
      </c>
      <c r="O373">
        <v>3.1440894999999998E-3</v>
      </c>
    </row>
    <row r="374" spans="1:15" x14ac:dyDescent="0.25">
      <c r="A374" s="6">
        <v>859</v>
      </c>
      <c r="B374" s="6">
        <v>13.436225500000001</v>
      </c>
      <c r="C374" s="6">
        <v>9.3245492999999999E-2</v>
      </c>
      <c r="D374" s="6">
        <v>860</v>
      </c>
      <c r="E374" s="6">
        <v>16.300808799999999</v>
      </c>
      <c r="F374" s="6">
        <v>0.115508814</v>
      </c>
      <c r="J374">
        <v>859</v>
      </c>
      <c r="K374">
        <v>0.93434343399999997</v>
      </c>
      <c r="L374">
        <v>9.7813890999999993E-3</v>
      </c>
      <c r="M374">
        <v>860</v>
      </c>
      <c r="N374">
        <v>1.0276292330000001</v>
      </c>
      <c r="O374">
        <v>5.9343388999999998E-3</v>
      </c>
    </row>
    <row r="375" spans="1:15" x14ac:dyDescent="0.25">
      <c r="A375" s="6">
        <v>861</v>
      </c>
      <c r="B375" s="6">
        <v>13.814449700000001</v>
      </c>
      <c r="C375" s="6">
        <v>0.12843750800000001</v>
      </c>
      <c r="D375" s="6">
        <v>862</v>
      </c>
      <c r="E375" s="6">
        <v>18.7816565</v>
      </c>
      <c r="F375" s="6">
        <v>0.12474824399999999</v>
      </c>
      <c r="J375">
        <v>861</v>
      </c>
      <c r="K375">
        <v>0.89958407600000001</v>
      </c>
      <c r="L375">
        <v>4.3763873000000003E-3</v>
      </c>
      <c r="M375">
        <v>862</v>
      </c>
      <c r="N375">
        <v>1.218062983</v>
      </c>
      <c r="O375">
        <v>6.3925832000000004E-3</v>
      </c>
    </row>
    <row r="376" spans="1:15" x14ac:dyDescent="0.25">
      <c r="A376" s="6">
        <v>863</v>
      </c>
      <c r="B376" s="6">
        <v>13.9687707</v>
      </c>
      <c r="C376" s="6">
        <v>0.14783513000000001</v>
      </c>
      <c r="D376" s="6">
        <v>864</v>
      </c>
      <c r="E376" s="6">
        <v>15.906739099999999</v>
      </c>
      <c r="F376" s="6">
        <v>0.11771887</v>
      </c>
      <c r="J376">
        <v>863</v>
      </c>
      <c r="K376">
        <v>0.93434343399999997</v>
      </c>
      <c r="L376">
        <v>1.2754063E-2</v>
      </c>
      <c r="M376">
        <v>864</v>
      </c>
      <c r="N376">
        <v>1.0537730240000001</v>
      </c>
      <c r="O376">
        <v>8.6768165000000001E-3</v>
      </c>
    </row>
    <row r="377" spans="1:15" x14ac:dyDescent="0.25">
      <c r="A377" s="6">
        <v>865</v>
      </c>
      <c r="B377" s="6">
        <v>2.8569705999999999</v>
      </c>
      <c r="C377" s="6">
        <v>9.6450619999999994E-3</v>
      </c>
      <c r="D377" s="6">
        <v>866</v>
      </c>
      <c r="E377" s="6">
        <v>5.8717413000000001</v>
      </c>
      <c r="F377" s="6">
        <v>1.7591414999999999E-2</v>
      </c>
      <c r="J377">
        <v>865</v>
      </c>
      <c r="K377">
        <v>1.051693405</v>
      </c>
      <c r="L377">
        <v>1.6506469700000002E-2</v>
      </c>
      <c r="M377">
        <v>866</v>
      </c>
      <c r="N377">
        <v>1.7150920970000001</v>
      </c>
      <c r="O377">
        <v>1.1463922200000001E-2</v>
      </c>
    </row>
    <row r="378" spans="1:15" x14ac:dyDescent="0.25">
      <c r="A378" s="6">
        <v>867</v>
      </c>
      <c r="B378" s="6">
        <v>3.3295786000000001</v>
      </c>
      <c r="C378" s="6">
        <v>2.9237069000000001E-2</v>
      </c>
      <c r="D378" s="6">
        <v>868</v>
      </c>
      <c r="E378" s="6">
        <v>4.8183628000000001</v>
      </c>
      <c r="F378" s="6">
        <v>3.5203059000000002E-2</v>
      </c>
      <c r="J378">
        <v>867</v>
      </c>
      <c r="K378">
        <v>1.2664884139999999</v>
      </c>
      <c r="L378">
        <v>8.2812596000000002E-3</v>
      </c>
      <c r="M378">
        <v>868</v>
      </c>
      <c r="N378">
        <v>1.61942959</v>
      </c>
      <c r="O378">
        <v>9.0453579000000003E-3</v>
      </c>
    </row>
    <row r="379" spans="1:15" x14ac:dyDescent="0.25">
      <c r="A379" s="6">
        <v>869</v>
      </c>
      <c r="B379" s="6">
        <v>3.0223144999999998</v>
      </c>
      <c r="C379" s="6">
        <v>7.1926710000000003E-3</v>
      </c>
      <c r="D379" s="6">
        <v>870</v>
      </c>
      <c r="E379" s="6">
        <v>5.2393008999999999</v>
      </c>
      <c r="F379" s="6">
        <v>5.4478005000000003E-2</v>
      </c>
      <c r="J379">
        <v>869</v>
      </c>
      <c r="K379">
        <v>1.1969696970000001</v>
      </c>
      <c r="L379">
        <v>4.3965087000000002E-3</v>
      </c>
      <c r="M379">
        <v>870</v>
      </c>
      <c r="N379">
        <v>1.793820558</v>
      </c>
      <c r="O379">
        <v>1.6597121400000001E-2</v>
      </c>
    </row>
    <row r="380" spans="1:15" x14ac:dyDescent="0.25">
      <c r="A380" s="6">
        <v>871</v>
      </c>
      <c r="B380" s="6">
        <v>3.8104539000000002</v>
      </c>
      <c r="C380" s="6">
        <v>3.1276342999999998E-2</v>
      </c>
      <c r="D380" s="6">
        <v>872</v>
      </c>
      <c r="E380" s="6">
        <v>8.5923376999999999</v>
      </c>
      <c r="F380" s="6">
        <v>8.4354209999999999E-2</v>
      </c>
      <c r="J380">
        <v>871</v>
      </c>
      <c r="K380">
        <v>1.337789661</v>
      </c>
      <c r="L380">
        <v>9.6130063000000009E-3</v>
      </c>
      <c r="M380">
        <v>872</v>
      </c>
      <c r="N380">
        <v>2.6399286989999999</v>
      </c>
      <c r="O380">
        <v>1.2100660399999999E-2</v>
      </c>
    </row>
    <row r="381" spans="1:15" x14ac:dyDescent="0.25">
      <c r="A381" s="6">
        <v>873</v>
      </c>
      <c r="B381" s="6">
        <v>3.6271977</v>
      </c>
      <c r="C381" s="6">
        <v>2.4753698000000001E-2</v>
      </c>
      <c r="D381" s="6">
        <v>874</v>
      </c>
      <c r="E381" s="6">
        <v>8.1142181999999998</v>
      </c>
      <c r="F381" s="6">
        <v>1.4434749E-2</v>
      </c>
      <c r="J381">
        <v>873</v>
      </c>
      <c r="K381">
        <v>1.5228758170000001</v>
      </c>
      <c r="L381">
        <v>9.7949144999999998E-3</v>
      </c>
      <c r="M381">
        <v>874</v>
      </c>
      <c r="N381">
        <v>2.4194890080000002</v>
      </c>
      <c r="O381">
        <v>1.9984587200000001E-2</v>
      </c>
    </row>
    <row r="382" spans="1:15" x14ac:dyDescent="0.25">
      <c r="A382" s="6">
        <v>875</v>
      </c>
      <c r="B382" s="6">
        <v>3.6058408000000002</v>
      </c>
      <c r="C382" s="6">
        <v>1.9931487000000001E-2</v>
      </c>
      <c r="D382" s="6">
        <v>876</v>
      </c>
      <c r="E382" s="6">
        <v>9.2054880000000008</v>
      </c>
      <c r="F382" s="6">
        <v>8.5461018E-2</v>
      </c>
      <c r="J382">
        <v>875</v>
      </c>
      <c r="K382">
        <v>1.445632799</v>
      </c>
      <c r="L382">
        <v>1.2166128999999999E-2</v>
      </c>
      <c r="M382">
        <v>876</v>
      </c>
      <c r="N382">
        <v>2.6515151509999999</v>
      </c>
      <c r="O382">
        <v>1.1378917299999999E-2</v>
      </c>
    </row>
    <row r="383" spans="1:15" x14ac:dyDescent="0.25">
      <c r="A383" s="6">
        <v>877</v>
      </c>
      <c r="B383" s="6">
        <v>4.4174037999999998</v>
      </c>
      <c r="C383" s="6">
        <v>3.7151313999999998E-2</v>
      </c>
      <c r="D383" s="6">
        <v>878</v>
      </c>
      <c r="E383" s="6">
        <v>24.700968599999999</v>
      </c>
      <c r="F383" s="6">
        <v>0.236956895</v>
      </c>
      <c r="J383">
        <v>877</v>
      </c>
      <c r="K383">
        <v>3.487225193</v>
      </c>
      <c r="L383">
        <v>1.1004313199999999E-2</v>
      </c>
      <c r="M383">
        <v>878</v>
      </c>
      <c r="N383">
        <v>7.7706476530000002</v>
      </c>
      <c r="O383">
        <v>6.0466822400000002E-2</v>
      </c>
    </row>
    <row r="384" spans="1:15" x14ac:dyDescent="0.25">
      <c r="A384" s="6">
        <v>879</v>
      </c>
      <c r="B384" s="6">
        <v>4.6034157000000002</v>
      </c>
      <c r="C384" s="6">
        <v>4.4236794000000003E-2</v>
      </c>
      <c r="D384" s="6">
        <v>880</v>
      </c>
      <c r="E384" s="6">
        <v>25.004099100000001</v>
      </c>
      <c r="F384" s="6">
        <v>0.13089726700000001</v>
      </c>
      <c r="J384">
        <v>879</v>
      </c>
      <c r="K384">
        <v>3.5080213900000001</v>
      </c>
      <c r="L384">
        <v>3.4530072500000002E-2</v>
      </c>
      <c r="M384">
        <v>880</v>
      </c>
      <c r="N384">
        <v>8.0965537730000001</v>
      </c>
      <c r="O384">
        <v>1.1040346899999999E-2</v>
      </c>
    </row>
    <row r="385" spans="1:15" x14ac:dyDescent="0.25">
      <c r="A385" s="6">
        <v>881</v>
      </c>
      <c r="B385" s="6">
        <v>4.5469232000000002</v>
      </c>
      <c r="C385" s="6">
        <v>4.0926329999999997E-2</v>
      </c>
      <c r="D385" s="6">
        <v>882</v>
      </c>
      <c r="E385" s="6">
        <v>26.946890199999999</v>
      </c>
      <c r="F385" s="6">
        <v>0.28844826600000001</v>
      </c>
      <c r="J385">
        <v>881</v>
      </c>
      <c r="K385">
        <v>3.4664289959999999</v>
      </c>
      <c r="L385">
        <v>6.7157781E-3</v>
      </c>
      <c r="M385">
        <v>882</v>
      </c>
      <c r="N385">
        <v>8.0359477120000005</v>
      </c>
      <c r="O385">
        <v>4.8915065100000002E-2</v>
      </c>
    </row>
    <row r="386" spans="1:15" x14ac:dyDescent="0.25">
      <c r="A386" s="6">
        <v>883</v>
      </c>
      <c r="B386" s="6">
        <v>2.585531</v>
      </c>
      <c r="C386" s="6">
        <v>1.3305506E-2</v>
      </c>
      <c r="D386" s="6">
        <v>884</v>
      </c>
      <c r="E386" s="6">
        <v>21.227368599999998</v>
      </c>
      <c r="F386" s="6">
        <v>0.21081349299999999</v>
      </c>
      <c r="J386">
        <v>883</v>
      </c>
      <c r="K386">
        <v>1.3282828280000001</v>
      </c>
      <c r="L386">
        <v>5.2054116000000003E-3</v>
      </c>
      <c r="M386">
        <v>884</v>
      </c>
      <c r="N386">
        <v>3.7890671419999999</v>
      </c>
      <c r="O386">
        <v>3.0383021999999999E-2</v>
      </c>
    </row>
    <row r="387" spans="1:15" x14ac:dyDescent="0.25">
      <c r="A387" s="6">
        <v>885</v>
      </c>
      <c r="B387" s="6">
        <v>2.6840484</v>
      </c>
      <c r="C387" s="6">
        <v>2.3835487999999998E-2</v>
      </c>
      <c r="D387" s="6">
        <v>886</v>
      </c>
      <c r="E387" s="6">
        <v>22.6686163</v>
      </c>
      <c r="F387" s="6">
        <v>0.12647128399999999</v>
      </c>
      <c r="J387">
        <v>885</v>
      </c>
      <c r="K387">
        <v>1.3467023170000001</v>
      </c>
      <c r="L387">
        <v>1.4157756800000001E-2</v>
      </c>
      <c r="M387">
        <v>886</v>
      </c>
      <c r="N387">
        <v>3.9720736780000001</v>
      </c>
      <c r="O387">
        <v>3.8976385000000002E-2</v>
      </c>
    </row>
    <row r="388" spans="1:15" x14ac:dyDescent="0.25">
      <c r="A388" s="6">
        <v>887</v>
      </c>
      <c r="B388" s="6">
        <v>2.6998939000000002</v>
      </c>
      <c r="C388" s="6">
        <v>1.3144004000000001E-2</v>
      </c>
      <c r="D388" s="6">
        <v>888</v>
      </c>
      <c r="E388" s="6">
        <v>23.006193499999998</v>
      </c>
      <c r="F388" s="6">
        <v>0.21654863399999999</v>
      </c>
      <c r="J388">
        <v>887</v>
      </c>
      <c r="K388">
        <v>0.68666963800000003</v>
      </c>
      <c r="L388">
        <v>2.2788626000000002E-3</v>
      </c>
      <c r="M388">
        <v>888</v>
      </c>
      <c r="N388">
        <v>3.885323826</v>
      </c>
      <c r="O388">
        <v>2.59353355E-2</v>
      </c>
    </row>
    <row r="389" spans="1:15" x14ac:dyDescent="0.25">
      <c r="A389" s="6">
        <v>889</v>
      </c>
      <c r="B389" s="6">
        <v>2.9858011000000002</v>
      </c>
      <c r="C389" s="6">
        <v>1.7209539999999999E-2</v>
      </c>
      <c r="D389" s="6">
        <v>890</v>
      </c>
      <c r="E389" s="6">
        <v>20.7898961</v>
      </c>
      <c r="F389" s="6">
        <v>0.15487820199999999</v>
      </c>
      <c r="J389">
        <v>889</v>
      </c>
      <c r="K389">
        <v>0.49026347100000001</v>
      </c>
      <c r="L389">
        <v>2.8404760999999998E-3</v>
      </c>
      <c r="M389">
        <v>890</v>
      </c>
      <c r="N389">
        <v>2.2143786319999998</v>
      </c>
      <c r="O389">
        <v>2.07340476E-2</v>
      </c>
    </row>
    <row r="390" spans="1:15" x14ac:dyDescent="0.25">
      <c r="A390" s="6">
        <v>891</v>
      </c>
      <c r="B390" s="6">
        <v>2.8645489</v>
      </c>
      <c r="C390" s="6">
        <v>3.5243483999999999E-2</v>
      </c>
      <c r="D390" s="6">
        <v>892</v>
      </c>
      <c r="E390" s="6">
        <v>20.350356900000001</v>
      </c>
      <c r="F390" s="6">
        <v>0.17005763199999999</v>
      </c>
      <c r="J390">
        <v>891</v>
      </c>
      <c r="K390">
        <v>0.47907917300000002</v>
      </c>
      <c r="L390">
        <v>4.7120683999999999E-3</v>
      </c>
      <c r="M390">
        <v>892</v>
      </c>
      <c r="N390">
        <v>2.1830130740000002</v>
      </c>
      <c r="O390">
        <v>9.6699803000000004E-3</v>
      </c>
    </row>
    <row r="391" spans="1:15" x14ac:dyDescent="0.25">
      <c r="A391" s="6">
        <v>893</v>
      </c>
      <c r="B391" s="6">
        <v>2.9079516999999999</v>
      </c>
      <c r="C391" s="6">
        <v>1.5573543E-2</v>
      </c>
      <c r="D391" s="6">
        <v>894</v>
      </c>
      <c r="E391" s="6">
        <v>20.72927</v>
      </c>
      <c r="F391" s="6">
        <v>0.13651828999999999</v>
      </c>
      <c r="J391">
        <v>893</v>
      </c>
      <c r="K391">
        <v>0.49641277099999997</v>
      </c>
      <c r="L391">
        <v>1.1784074300000001E-2</v>
      </c>
      <c r="M391">
        <v>894</v>
      </c>
      <c r="N391">
        <v>2.1050118860000002</v>
      </c>
      <c r="O391">
        <v>1.76114206E-2</v>
      </c>
    </row>
    <row r="392" spans="1:15" x14ac:dyDescent="0.25">
      <c r="A392" s="6">
        <v>895</v>
      </c>
      <c r="B392" s="6">
        <v>4.5689691000000003</v>
      </c>
      <c r="C392" s="6">
        <v>2.5143694000000001E-2</v>
      </c>
      <c r="D392" s="6">
        <v>896</v>
      </c>
      <c r="E392" s="6">
        <v>39.120335900000001</v>
      </c>
      <c r="F392" s="6">
        <v>0.42041849100000001</v>
      </c>
      <c r="J392">
        <v>895</v>
      </c>
      <c r="K392">
        <v>2.2090134699999999</v>
      </c>
      <c r="L392">
        <v>2.24687295E-2</v>
      </c>
      <c r="M392">
        <v>896</v>
      </c>
      <c r="N392">
        <v>11.226611202999999</v>
      </c>
      <c r="O392">
        <v>8.1302826699999997E-2</v>
      </c>
    </row>
    <row r="393" spans="1:15" x14ac:dyDescent="0.25">
      <c r="A393" s="6">
        <v>897</v>
      </c>
      <c r="B393" s="6">
        <v>4.8080287999999998</v>
      </c>
      <c r="C393" s="6">
        <v>2.7219391999999999E-2</v>
      </c>
      <c r="D393" s="6">
        <v>898</v>
      </c>
      <c r="E393" s="6">
        <v>57.025704099999999</v>
      </c>
      <c r="F393" s="6">
        <v>0.65055850599999998</v>
      </c>
      <c r="J393">
        <v>897</v>
      </c>
      <c r="K393">
        <v>2.6477185689999998</v>
      </c>
      <c r="L393">
        <v>3.0025507900000001E-2</v>
      </c>
      <c r="M393">
        <v>898</v>
      </c>
      <c r="N393">
        <v>12.44161384</v>
      </c>
      <c r="O393">
        <v>0.13273509920000001</v>
      </c>
    </row>
    <row r="394" spans="1:15" x14ac:dyDescent="0.25">
      <c r="A394" s="6">
        <v>899</v>
      </c>
      <c r="B394" s="6">
        <v>4.9223917000000004</v>
      </c>
      <c r="C394" s="6">
        <v>3.9432011000000003E-2</v>
      </c>
      <c r="D394" s="6">
        <v>900</v>
      </c>
      <c r="E394" s="6">
        <v>75.351321400000003</v>
      </c>
      <c r="F394" s="6">
        <v>0.23271254599999999</v>
      </c>
      <c r="J394">
        <v>899</v>
      </c>
      <c r="K394">
        <v>2.3419043839999998</v>
      </c>
      <c r="L394">
        <v>7.9706516999999994E-3</v>
      </c>
      <c r="M394">
        <v>900</v>
      </c>
      <c r="N394">
        <v>16.630979263</v>
      </c>
      <c r="O394">
        <v>2.8889329799999999E-2</v>
      </c>
    </row>
    <row r="395" spans="1:15" x14ac:dyDescent="0.25">
      <c r="A395" s="6">
        <v>901</v>
      </c>
      <c r="B395" s="6">
        <v>3.0732955999999998</v>
      </c>
      <c r="C395" s="6">
        <v>2.8043887999999999E-2</v>
      </c>
      <c r="D395" s="6">
        <v>902</v>
      </c>
      <c r="E395" s="6">
        <v>10.9767347</v>
      </c>
      <c r="F395" s="6">
        <v>8.5285896E-2</v>
      </c>
      <c r="J395">
        <v>901</v>
      </c>
      <c r="K395">
        <v>0.56442650500000002</v>
      </c>
      <c r="L395">
        <v>8.6369737999999995E-3</v>
      </c>
      <c r="M395">
        <v>902</v>
      </c>
      <c r="N395">
        <v>1.275062731</v>
      </c>
      <c r="O395">
        <v>4.8657166000000002E-3</v>
      </c>
    </row>
    <row r="396" spans="1:15" x14ac:dyDescent="0.25">
      <c r="A396" s="6">
        <v>903</v>
      </c>
      <c r="B396" s="6">
        <v>3.1380553</v>
      </c>
      <c r="C396" s="6">
        <v>2.7531472000000001E-2</v>
      </c>
      <c r="D396" s="6">
        <v>904</v>
      </c>
      <c r="E396" s="6">
        <v>11.206149399999999</v>
      </c>
      <c r="F396" s="6">
        <v>9.7966657999999998E-2</v>
      </c>
      <c r="J396">
        <v>903</v>
      </c>
      <c r="K396">
        <v>0.56355982599999999</v>
      </c>
      <c r="L396">
        <v>5.3569005999999997E-3</v>
      </c>
      <c r="M396">
        <v>904</v>
      </c>
      <c r="N396">
        <v>1.3840167720000001</v>
      </c>
      <c r="O396">
        <v>9.7576520999999999E-3</v>
      </c>
    </row>
    <row r="397" spans="1:15" x14ac:dyDescent="0.25">
      <c r="A397" s="6">
        <v>905</v>
      </c>
      <c r="B397" s="6">
        <v>2.9796007000000002</v>
      </c>
      <c r="C397" s="6">
        <v>1.406841E-2</v>
      </c>
      <c r="D397" s="6">
        <v>906</v>
      </c>
      <c r="E397" s="6">
        <v>11.950196999999999</v>
      </c>
      <c r="F397" s="6">
        <v>9.7529650999999995E-2</v>
      </c>
      <c r="J397">
        <v>905</v>
      </c>
      <c r="K397">
        <v>0.53388635699999998</v>
      </c>
      <c r="L397">
        <v>9.0408707000000001E-3</v>
      </c>
      <c r="M397">
        <v>906</v>
      </c>
      <c r="N397">
        <v>1.4100171690000001</v>
      </c>
      <c r="O397">
        <v>1.5535467900000001E-2</v>
      </c>
    </row>
    <row r="398" spans="1:15" x14ac:dyDescent="0.25">
      <c r="A398" s="6">
        <v>907</v>
      </c>
      <c r="B398" s="6">
        <v>2.6385789000000002</v>
      </c>
      <c r="C398" s="6">
        <v>1.0936471999999999E-2</v>
      </c>
      <c r="D398" s="6">
        <v>908</v>
      </c>
      <c r="E398" s="6">
        <v>5.6306148</v>
      </c>
      <c r="F398" s="6">
        <v>4.9736953E-2</v>
      </c>
      <c r="J398">
        <v>907</v>
      </c>
      <c r="K398">
        <v>0.217465663</v>
      </c>
      <c r="L398">
        <v>4.0006818000000001E-3</v>
      </c>
      <c r="M398">
        <v>908</v>
      </c>
      <c r="N398">
        <v>0.572969493</v>
      </c>
      <c r="O398">
        <v>4.1919504E-3</v>
      </c>
    </row>
    <row r="399" spans="1:15" x14ac:dyDescent="0.25">
      <c r="A399" s="6">
        <v>909</v>
      </c>
      <c r="B399" s="6">
        <v>2.6819815999999999</v>
      </c>
      <c r="C399" s="6">
        <v>2.7522851000000001E-2</v>
      </c>
      <c r="D399" s="6">
        <v>910</v>
      </c>
      <c r="E399" s="6">
        <v>6.3319485999999996</v>
      </c>
      <c r="F399" s="6">
        <v>4.9832290000000001E-2</v>
      </c>
      <c r="J399">
        <v>909</v>
      </c>
      <c r="K399">
        <v>0.221262546</v>
      </c>
      <c r="L399">
        <v>6.6152588E-3</v>
      </c>
      <c r="M399">
        <v>910</v>
      </c>
      <c r="N399">
        <v>0.68596804</v>
      </c>
      <c r="O399">
        <v>7.3569172000000002E-3</v>
      </c>
    </row>
    <row r="400" spans="1:15" x14ac:dyDescent="0.25">
      <c r="A400" s="6">
        <v>911</v>
      </c>
      <c r="B400" s="6">
        <v>3.2097042999999998</v>
      </c>
      <c r="C400" s="6">
        <v>1.146613E-2</v>
      </c>
      <c r="D400" s="6">
        <v>912</v>
      </c>
      <c r="E400" s="6">
        <v>6.1342248000000001</v>
      </c>
      <c r="F400" s="6">
        <v>5.7528997999999998E-2</v>
      </c>
      <c r="J400">
        <v>911</v>
      </c>
      <c r="K400">
        <v>0.231910328</v>
      </c>
      <c r="L400">
        <v>9.7576529999999996E-4</v>
      </c>
      <c r="M400">
        <v>912</v>
      </c>
      <c r="N400">
        <v>0.60437631999999997</v>
      </c>
      <c r="O400">
        <v>1.397723E-3</v>
      </c>
    </row>
    <row r="401" spans="1:15" x14ac:dyDescent="0.25">
      <c r="A401" s="6">
        <v>913</v>
      </c>
      <c r="B401" s="6">
        <v>3.1242766</v>
      </c>
      <c r="C401" s="6">
        <v>2.3291640999999998E-2</v>
      </c>
      <c r="D401" s="6">
        <v>914</v>
      </c>
      <c r="E401" s="6">
        <v>7.3067887000000002</v>
      </c>
      <c r="F401" s="6">
        <v>5.7491859999999999E-2</v>
      </c>
      <c r="J401">
        <v>913</v>
      </c>
      <c r="K401">
        <v>0.334921421</v>
      </c>
      <c r="L401">
        <v>4.5526775000000004E-3</v>
      </c>
      <c r="M401">
        <v>914</v>
      </c>
      <c r="N401">
        <v>0.80371269099999998</v>
      </c>
      <c r="O401">
        <v>6.7657142E-3</v>
      </c>
    </row>
    <row r="402" spans="1:15" x14ac:dyDescent="0.25">
      <c r="A402" s="6">
        <v>915</v>
      </c>
      <c r="B402" s="6">
        <v>3.2689525000000001</v>
      </c>
      <c r="C402" s="6">
        <v>3.2107529000000003E-2</v>
      </c>
      <c r="D402" s="6">
        <v>916</v>
      </c>
      <c r="E402" s="6">
        <v>7.8510457999999996</v>
      </c>
      <c r="F402" s="6">
        <v>4.8602745000000003E-2</v>
      </c>
      <c r="J402">
        <v>915</v>
      </c>
      <c r="K402">
        <v>0.383166601</v>
      </c>
      <c r="L402">
        <v>3.6665742000000002E-3</v>
      </c>
      <c r="M402">
        <v>916</v>
      </c>
      <c r="N402">
        <v>0.83243693900000004</v>
      </c>
      <c r="O402">
        <v>2.9380398999999998E-3</v>
      </c>
    </row>
    <row r="403" spans="1:15" x14ac:dyDescent="0.25">
      <c r="A403" s="6">
        <v>917</v>
      </c>
      <c r="B403" s="6">
        <v>3.4639205999999998</v>
      </c>
      <c r="C403" s="6">
        <v>1.510948E-2</v>
      </c>
      <c r="D403" s="6">
        <v>918</v>
      </c>
      <c r="E403" s="6">
        <v>8.0308572999999992</v>
      </c>
      <c r="F403" s="6">
        <v>7.7589881999999999E-2</v>
      </c>
      <c r="J403">
        <v>917</v>
      </c>
      <c r="K403">
        <v>0.32885466200000002</v>
      </c>
      <c r="L403">
        <v>1.5828719999999999E-3</v>
      </c>
      <c r="M403">
        <v>918</v>
      </c>
      <c r="N403">
        <v>0.80181424999999995</v>
      </c>
      <c r="O403">
        <v>1.8756827100000002E-2</v>
      </c>
    </row>
    <row r="404" spans="1:15" x14ac:dyDescent="0.25">
      <c r="A404" s="6">
        <v>919</v>
      </c>
      <c r="B404" s="6">
        <v>3.1153205000000002</v>
      </c>
      <c r="C404" s="6">
        <v>2.9839627000000001E-2</v>
      </c>
      <c r="D404" s="6">
        <v>920</v>
      </c>
      <c r="E404" s="6">
        <v>11.992221900000001</v>
      </c>
      <c r="F404" s="6">
        <v>6.9151166E-2</v>
      </c>
      <c r="J404">
        <v>919</v>
      </c>
      <c r="K404">
        <v>1.268459456</v>
      </c>
      <c r="L404">
        <v>1.17964261E-2</v>
      </c>
      <c r="M404">
        <v>920</v>
      </c>
      <c r="N404">
        <v>3.5280176970000001</v>
      </c>
      <c r="O404">
        <v>2.9441209100000001E-2</v>
      </c>
    </row>
    <row r="405" spans="1:15" x14ac:dyDescent="0.25">
      <c r="A405" s="6">
        <v>921</v>
      </c>
      <c r="B405" s="6">
        <v>3.2496624000000001</v>
      </c>
      <c r="C405" s="6">
        <v>2.6691151999999999E-2</v>
      </c>
      <c r="D405" s="6">
        <v>922</v>
      </c>
      <c r="E405" s="6">
        <v>18.593577799999998</v>
      </c>
      <c r="F405" s="6">
        <v>0.1130543</v>
      </c>
      <c r="J405">
        <v>921</v>
      </c>
      <c r="K405">
        <v>1.4001122560000001</v>
      </c>
      <c r="L405">
        <v>2.2978425000000002E-3</v>
      </c>
      <c r="M405">
        <v>922</v>
      </c>
      <c r="N405">
        <v>4.5577159270000003</v>
      </c>
      <c r="O405">
        <v>4.4232626400000002E-2</v>
      </c>
    </row>
    <row r="406" spans="1:15" x14ac:dyDescent="0.25">
      <c r="A406" s="6">
        <v>923</v>
      </c>
      <c r="B406" s="6">
        <v>3.1738797999999999</v>
      </c>
      <c r="C406" s="6">
        <v>2.1872943999999998E-2</v>
      </c>
      <c r="D406" s="6">
        <v>924</v>
      </c>
      <c r="E406" s="6">
        <v>23.1784268</v>
      </c>
      <c r="F406" s="6">
        <v>0.16577393700000001</v>
      </c>
      <c r="J406">
        <v>923</v>
      </c>
      <c r="K406">
        <v>1.393921685</v>
      </c>
      <c r="L406">
        <v>3.5978760999999999E-3</v>
      </c>
      <c r="M406">
        <v>924</v>
      </c>
      <c r="N406">
        <v>4.7781002380000004</v>
      </c>
      <c r="O406">
        <v>5.2123476600000003E-2</v>
      </c>
    </row>
    <row r="407" spans="1:15" x14ac:dyDescent="0.25">
      <c r="A407" s="6">
        <v>925</v>
      </c>
      <c r="B407" s="6">
        <v>2.7997892000000002</v>
      </c>
      <c r="C407" s="6">
        <v>2.6894871000000001E-2</v>
      </c>
      <c r="D407" s="6">
        <v>926</v>
      </c>
      <c r="E407" s="6">
        <v>14.7934234</v>
      </c>
      <c r="F407" s="6">
        <v>0.114572268</v>
      </c>
      <c r="J407">
        <v>925</v>
      </c>
      <c r="K407">
        <v>1.7434825679999999</v>
      </c>
      <c r="L407">
        <v>4.3481138000000001E-3</v>
      </c>
      <c r="M407">
        <v>926</v>
      </c>
      <c r="N407">
        <v>4.6716224249999998</v>
      </c>
      <c r="O407">
        <v>4.4024199200000003E-2</v>
      </c>
    </row>
    <row r="408" spans="1:15" x14ac:dyDescent="0.25">
      <c r="A408" s="6">
        <v>927</v>
      </c>
      <c r="B408" s="6">
        <v>2.9472208000000002</v>
      </c>
      <c r="C408" s="6">
        <v>1.1772492000000001E-2</v>
      </c>
      <c r="D408" s="6">
        <v>928</v>
      </c>
      <c r="E408" s="6">
        <v>13.865430699999999</v>
      </c>
      <c r="F408" s="6">
        <v>0.12698625399999999</v>
      </c>
      <c r="J408">
        <v>927</v>
      </c>
      <c r="K408">
        <v>1.9036119920000001</v>
      </c>
      <c r="L408">
        <v>1.9528390900000001E-2</v>
      </c>
      <c r="M408">
        <v>928</v>
      </c>
      <c r="N408">
        <v>4.375300449</v>
      </c>
      <c r="O408">
        <v>9.7051440000000006E-3</v>
      </c>
    </row>
    <row r="409" spans="1:15" x14ac:dyDescent="0.25">
      <c r="A409" s="6">
        <v>929</v>
      </c>
      <c r="B409" s="6">
        <v>2.9444650999999999</v>
      </c>
      <c r="C409" s="6">
        <v>1.985992E-2</v>
      </c>
      <c r="D409" s="6">
        <v>930</v>
      </c>
      <c r="E409" s="6">
        <v>13.4334697</v>
      </c>
      <c r="F409" s="6">
        <v>0.106735708</v>
      </c>
      <c r="J409">
        <v>929</v>
      </c>
      <c r="K409">
        <v>1.9031992870000001</v>
      </c>
      <c r="L409">
        <v>1.6487539999999998E-2</v>
      </c>
      <c r="M409">
        <v>930</v>
      </c>
      <c r="N409">
        <v>4.3711734020000002</v>
      </c>
      <c r="O409">
        <v>4.1805580600000003E-2</v>
      </c>
    </row>
    <row r="410" spans="1:15" x14ac:dyDescent="0.25">
      <c r="A410" s="6">
        <v>931</v>
      </c>
      <c r="B410" s="6">
        <v>2.4916984000000002</v>
      </c>
      <c r="C410" s="6">
        <v>1.9315203999999999E-2</v>
      </c>
      <c r="D410" s="6">
        <v>932</v>
      </c>
      <c r="E410" s="6">
        <v>9.5974909000000004</v>
      </c>
      <c r="F410" s="6">
        <v>5.0003436999999998E-2</v>
      </c>
      <c r="J410">
        <v>931</v>
      </c>
      <c r="K410">
        <v>0.22662770700000001</v>
      </c>
      <c r="L410">
        <v>5.2080980000000004E-3</v>
      </c>
      <c r="M410">
        <v>932</v>
      </c>
      <c r="N410">
        <v>0.81407157900000005</v>
      </c>
      <c r="O410">
        <v>1.22352851E-2</v>
      </c>
    </row>
    <row r="411" spans="1:15" x14ac:dyDescent="0.25">
      <c r="A411" s="6">
        <v>933</v>
      </c>
      <c r="B411" s="6">
        <v>2.4595251999999999</v>
      </c>
      <c r="C411" s="6">
        <v>1.1133463999999999E-2</v>
      </c>
      <c r="D411" s="6">
        <v>934</v>
      </c>
      <c r="E411" s="6">
        <v>9.1972208000000002</v>
      </c>
      <c r="F411" s="6">
        <v>1.8652153000000001E-2</v>
      </c>
      <c r="J411">
        <v>933</v>
      </c>
      <c r="K411">
        <v>0.22287209499999999</v>
      </c>
      <c r="L411">
        <v>6.0114799999999996E-3</v>
      </c>
      <c r="M411">
        <v>934</v>
      </c>
      <c r="N411">
        <v>0.79814117799999995</v>
      </c>
      <c r="O411">
        <v>1.8102642999999999E-3</v>
      </c>
    </row>
    <row r="412" spans="1:15" x14ac:dyDescent="0.25">
      <c r="A412" s="6">
        <v>935</v>
      </c>
      <c r="B412" s="6">
        <v>2.5524621999999999</v>
      </c>
      <c r="C412" s="6">
        <v>2.1356922E-2</v>
      </c>
      <c r="D412" s="6">
        <v>936</v>
      </c>
      <c r="E412" s="6">
        <v>9.2888488999999996</v>
      </c>
      <c r="F412" s="6">
        <v>9.2594232999999998E-2</v>
      </c>
      <c r="J412">
        <v>935</v>
      </c>
      <c r="K412">
        <v>0.26608227699999998</v>
      </c>
      <c r="L412">
        <v>3.5145383999999999E-3</v>
      </c>
      <c r="M412">
        <v>936</v>
      </c>
      <c r="N412">
        <v>0.72727978100000001</v>
      </c>
      <c r="O412">
        <v>8.2574979000000007E-3</v>
      </c>
    </row>
    <row r="413" spans="1:15" x14ac:dyDescent="0.25">
      <c r="A413" s="6">
        <v>937</v>
      </c>
      <c r="B413" s="6">
        <v>12.9918637</v>
      </c>
      <c r="C413" s="6">
        <v>5.6856800999999998E-2</v>
      </c>
      <c r="D413" s="6">
        <v>938</v>
      </c>
      <c r="E413" s="6">
        <v>73.939008799999996</v>
      </c>
      <c r="F413" s="6">
        <v>0.47730676900000002</v>
      </c>
      <c r="J413">
        <v>937</v>
      </c>
      <c r="K413">
        <v>4.7933703120000004</v>
      </c>
      <c r="L413">
        <v>4.6514950899999997E-2</v>
      </c>
      <c r="M413">
        <v>938</v>
      </c>
      <c r="N413">
        <v>11.6921421</v>
      </c>
      <c r="O413">
        <v>6.0512982E-2</v>
      </c>
    </row>
    <row r="414" spans="1:15" x14ac:dyDescent="0.25">
      <c r="A414" s="6">
        <v>939</v>
      </c>
      <c r="B414" s="6">
        <v>13.379733</v>
      </c>
      <c r="C414" s="6">
        <v>0.12504276</v>
      </c>
      <c r="D414" s="6">
        <v>940</v>
      </c>
      <c r="E414" s="6">
        <v>80.5045401</v>
      </c>
      <c r="F414" s="6">
        <v>0.65839072600000004</v>
      </c>
      <c r="J414">
        <v>939</v>
      </c>
      <c r="K414">
        <v>5.0253103540000001</v>
      </c>
      <c r="L414">
        <v>5.7676866399999999E-2</v>
      </c>
      <c r="M414">
        <v>940</v>
      </c>
      <c r="N414">
        <v>12.669014130000001</v>
      </c>
      <c r="O414">
        <v>8.5281209299999994E-2</v>
      </c>
    </row>
    <row r="415" spans="1:15" x14ac:dyDescent="0.25">
      <c r="A415" s="6">
        <v>941</v>
      </c>
      <c r="B415" s="6">
        <v>13.953614099999999</v>
      </c>
      <c r="C415" s="6">
        <v>5.5998853000000001E-2</v>
      </c>
      <c r="D415" s="6">
        <v>942</v>
      </c>
      <c r="E415" s="6">
        <v>82.750461599999994</v>
      </c>
      <c r="F415" s="6">
        <v>0.75330340299999998</v>
      </c>
      <c r="J415">
        <v>941</v>
      </c>
      <c r="K415">
        <v>5.0009607770000004</v>
      </c>
      <c r="L415">
        <v>3.2103545300000001E-2</v>
      </c>
      <c r="M415">
        <v>942</v>
      </c>
      <c r="N415">
        <v>12.809333727</v>
      </c>
      <c r="O415">
        <v>0.1041619574</v>
      </c>
    </row>
    <row r="416" spans="1:15" x14ac:dyDescent="0.25">
      <c r="A416" s="6">
        <v>943</v>
      </c>
      <c r="B416" s="6">
        <v>2.6682030000000001</v>
      </c>
      <c r="C416" s="6">
        <v>2.6260911000000001E-2</v>
      </c>
      <c r="D416" s="6">
        <v>944</v>
      </c>
      <c r="E416" s="6">
        <v>10.7976122</v>
      </c>
      <c r="F416" s="6">
        <v>3.6591357999999997E-2</v>
      </c>
      <c r="J416">
        <v>943</v>
      </c>
      <c r="K416">
        <v>0.92603836500000003</v>
      </c>
      <c r="L416">
        <v>1.1968437E-3</v>
      </c>
      <c r="M416">
        <v>944</v>
      </c>
      <c r="N416">
        <v>2.1244090070000001</v>
      </c>
      <c r="O416">
        <v>2.57469525E-2</v>
      </c>
    </row>
    <row r="417" spans="1:15" x14ac:dyDescent="0.25">
      <c r="A417" s="6">
        <v>945</v>
      </c>
      <c r="B417" s="6">
        <v>2.5841531999999998</v>
      </c>
      <c r="C417" s="6">
        <v>1.9030020000000002E-2</v>
      </c>
      <c r="D417" s="6">
        <v>946</v>
      </c>
      <c r="E417" s="6">
        <v>13.926745800000001</v>
      </c>
      <c r="F417" s="6">
        <v>0.12890781000000001</v>
      </c>
      <c r="J417">
        <v>945</v>
      </c>
      <c r="K417">
        <v>0.91691759100000003</v>
      </c>
      <c r="L417">
        <v>4.5698544000000001E-3</v>
      </c>
      <c r="M417">
        <v>946</v>
      </c>
      <c r="N417">
        <v>2.654321843</v>
      </c>
      <c r="O417">
        <v>1.6769223600000001E-2</v>
      </c>
    </row>
    <row r="418" spans="1:15" x14ac:dyDescent="0.25">
      <c r="A418" s="6">
        <v>947</v>
      </c>
      <c r="B418" s="6">
        <v>2.4197049000000002</v>
      </c>
      <c r="C418" s="6">
        <v>6.6523959999999997E-3</v>
      </c>
      <c r="D418" s="6">
        <v>948</v>
      </c>
      <c r="E418" s="6">
        <v>13.790336999999999</v>
      </c>
      <c r="F418" s="6">
        <v>0.10260939199999999</v>
      </c>
      <c r="J418">
        <v>947</v>
      </c>
      <c r="K418">
        <v>0.94056556999999996</v>
      </c>
      <c r="L418">
        <v>8.7217500000000003E-3</v>
      </c>
      <c r="M418">
        <v>948</v>
      </c>
      <c r="N418">
        <v>2.6010829370000002</v>
      </c>
      <c r="O418">
        <v>2.3862042100000001E-2</v>
      </c>
    </row>
    <row r="419" spans="1:15" x14ac:dyDescent="0.25">
      <c r="A419" s="6">
        <v>949</v>
      </c>
      <c r="B419" s="6">
        <v>3.9523741000000001</v>
      </c>
      <c r="C419" s="6">
        <v>1.7712412E-2</v>
      </c>
      <c r="D419" s="6">
        <v>950</v>
      </c>
      <c r="E419" s="6">
        <v>10.692205400000001</v>
      </c>
      <c r="F419" s="6">
        <v>6.9623146999999996E-2</v>
      </c>
      <c r="J419">
        <v>949</v>
      </c>
      <c r="K419">
        <v>0.57845846499999998</v>
      </c>
      <c r="L419">
        <v>2.5377144000000001E-3</v>
      </c>
      <c r="M419">
        <v>950</v>
      </c>
      <c r="N419">
        <v>1.3274762280000001</v>
      </c>
      <c r="O419">
        <v>9.3748488000000001E-3</v>
      </c>
    </row>
    <row r="420" spans="1:15" x14ac:dyDescent="0.25">
      <c r="A420" s="6">
        <v>951</v>
      </c>
      <c r="B420" s="6">
        <v>3.8975968000000001</v>
      </c>
      <c r="C420" s="6">
        <v>1.8879617000000001E-2</v>
      </c>
      <c r="D420" s="6">
        <v>952</v>
      </c>
      <c r="E420" s="6">
        <v>10.652247300000001</v>
      </c>
      <c r="F420" s="6">
        <v>8.4800346999999998E-2</v>
      </c>
      <c r="J420">
        <v>951</v>
      </c>
      <c r="K420">
        <v>0.593365696</v>
      </c>
      <c r="L420">
        <v>1.12328506E-2</v>
      </c>
      <c r="M420">
        <v>952</v>
      </c>
      <c r="N420">
        <v>1.3596671950000001</v>
      </c>
      <c r="O420">
        <v>2.2570834800000002E-2</v>
      </c>
    </row>
    <row r="421" spans="1:15" x14ac:dyDescent="0.25">
      <c r="A421" s="6">
        <v>953</v>
      </c>
      <c r="B421" s="6">
        <v>3.7887479000000002</v>
      </c>
      <c r="C421" s="6">
        <v>1.7149204000000001E-2</v>
      </c>
      <c r="D421" s="6">
        <v>954</v>
      </c>
      <c r="E421" s="6">
        <v>10.426563099999999</v>
      </c>
      <c r="F421" s="6">
        <v>0.10986915799999999</v>
      </c>
      <c r="J421">
        <v>953</v>
      </c>
      <c r="K421">
        <v>0.48042071200000003</v>
      </c>
      <c r="L421">
        <v>2.1405754900000001E-2</v>
      </c>
      <c r="M421">
        <v>954</v>
      </c>
      <c r="N421">
        <v>1.148274002</v>
      </c>
      <c r="O421">
        <v>2.34719569E-2</v>
      </c>
    </row>
    <row r="422" spans="1:15" x14ac:dyDescent="0.25">
      <c r="A422" s="6">
        <v>955</v>
      </c>
      <c r="B422" s="6">
        <v>4.6372447000000001</v>
      </c>
      <c r="C422" s="6">
        <v>3.4097242999999999E-2</v>
      </c>
      <c r="D422" s="6">
        <v>956</v>
      </c>
      <c r="E422" s="6">
        <v>85.401154099999999</v>
      </c>
      <c r="F422" s="6">
        <v>0.90946206900000004</v>
      </c>
      <c r="J422">
        <v>955</v>
      </c>
      <c r="K422">
        <v>1.390668824</v>
      </c>
      <c r="L422">
        <v>5.7911724900000003E-2</v>
      </c>
      <c r="M422">
        <v>956</v>
      </c>
      <c r="N422">
        <v>11.23193096</v>
      </c>
      <c r="O422">
        <v>0.1102001287</v>
      </c>
    </row>
    <row r="423" spans="1:15" x14ac:dyDescent="0.25">
      <c r="A423" s="6">
        <v>957</v>
      </c>
      <c r="B423" s="6">
        <v>5.0437887000000003</v>
      </c>
      <c r="C423" s="6">
        <v>5.2391684000000001E-2</v>
      </c>
      <c r="D423" s="6">
        <v>958</v>
      </c>
      <c r="E423" s="6">
        <v>76.076869599999995</v>
      </c>
      <c r="F423" s="6">
        <v>9.5248281000000004E-2</v>
      </c>
      <c r="J423">
        <v>957</v>
      </c>
      <c r="K423">
        <v>1.4326321470000001</v>
      </c>
      <c r="L423">
        <v>1.5695607699999999E-2</v>
      </c>
      <c r="M423">
        <v>958</v>
      </c>
      <c r="N423">
        <v>11.826321467</v>
      </c>
      <c r="O423">
        <v>0.12095341699999999</v>
      </c>
    </row>
    <row r="424" spans="1:15" x14ac:dyDescent="0.25">
      <c r="A424" s="6">
        <v>959</v>
      </c>
      <c r="B424" s="6">
        <v>5.5880331999999999</v>
      </c>
      <c r="C424" s="6">
        <v>3.9739864999999999E-2</v>
      </c>
      <c r="D424" s="6">
        <v>960</v>
      </c>
      <c r="E424" s="6">
        <v>85.604426099999998</v>
      </c>
      <c r="F424" s="6">
        <v>0.82158388199999999</v>
      </c>
      <c r="J424">
        <v>959</v>
      </c>
      <c r="K424">
        <v>1.4846278319999999</v>
      </c>
      <c r="L424">
        <v>5.5521507000000003E-3</v>
      </c>
      <c r="M424">
        <v>960</v>
      </c>
      <c r="N424">
        <v>11.881877022999999</v>
      </c>
      <c r="O424">
        <v>8.3522947200000003E-2</v>
      </c>
    </row>
    <row r="425" spans="1:15" x14ac:dyDescent="0.25">
      <c r="A425" s="6">
        <v>961</v>
      </c>
      <c r="B425" s="6">
        <v>1.9772662999999999</v>
      </c>
      <c r="C425" s="6">
        <v>2.3566499000000001E-2</v>
      </c>
      <c r="D425" s="6">
        <v>962</v>
      </c>
      <c r="E425" s="6">
        <v>6.0608046</v>
      </c>
      <c r="F425" s="6">
        <v>6.8718932999999996E-2</v>
      </c>
      <c r="J425">
        <v>961</v>
      </c>
      <c r="K425">
        <v>0.25011866199999999</v>
      </c>
      <c r="L425">
        <v>8.8993449799999999E-2</v>
      </c>
      <c r="M425">
        <v>962</v>
      </c>
      <c r="N425">
        <v>0.63743257799999997</v>
      </c>
      <c r="O425">
        <v>1.1960010199999999E-2</v>
      </c>
    </row>
    <row r="426" spans="1:15" x14ac:dyDescent="0.25">
      <c r="A426" s="6">
        <v>963</v>
      </c>
      <c r="B426" s="6">
        <v>2.0312972999999999</v>
      </c>
      <c r="C426" s="6">
        <v>2.0783928E-2</v>
      </c>
      <c r="D426" s="6">
        <v>964</v>
      </c>
      <c r="E426" s="6">
        <v>6.8450411000000004</v>
      </c>
      <c r="F426" s="6">
        <v>5.6288566999999998E-2</v>
      </c>
      <c r="J426">
        <v>963</v>
      </c>
      <c r="K426">
        <v>0.23969795099999999</v>
      </c>
      <c r="L426">
        <v>1.4913188000000001E-2</v>
      </c>
      <c r="M426">
        <v>964</v>
      </c>
      <c r="N426">
        <v>0.86666666699999995</v>
      </c>
      <c r="O426">
        <v>9.4670567000000004E-3</v>
      </c>
    </row>
    <row r="427" spans="1:15" x14ac:dyDescent="0.25">
      <c r="A427" s="6">
        <v>965</v>
      </c>
      <c r="B427" s="6">
        <v>1.9903805999999999</v>
      </c>
      <c r="C427" s="6">
        <v>1.5584403E-2</v>
      </c>
      <c r="D427" s="6">
        <v>966</v>
      </c>
      <c r="E427" s="6">
        <v>7.2424052000000003</v>
      </c>
      <c r="F427" s="6">
        <v>1.1489076000000001E-2</v>
      </c>
      <c r="J427">
        <v>965</v>
      </c>
      <c r="K427">
        <v>0.124546925</v>
      </c>
      <c r="L427">
        <v>8.6881653E-3</v>
      </c>
      <c r="M427">
        <v>966</v>
      </c>
      <c r="N427">
        <v>0.94137001099999995</v>
      </c>
      <c r="O427">
        <v>2.0172599699999998E-2</v>
      </c>
    </row>
    <row r="428" spans="1:15" x14ac:dyDescent="0.25">
      <c r="A428" s="6">
        <v>967</v>
      </c>
      <c r="B428" s="6">
        <v>10.705242500000001</v>
      </c>
      <c r="C428" s="6">
        <v>9.5691890000000002E-2</v>
      </c>
      <c r="D428" s="6">
        <v>968</v>
      </c>
      <c r="E428" s="6">
        <v>24.852319600000001</v>
      </c>
      <c r="F428" s="6">
        <v>0.38886790599999999</v>
      </c>
      <c r="J428">
        <v>967</v>
      </c>
      <c r="K428">
        <v>2.3829557709999998</v>
      </c>
      <c r="L428">
        <v>2.5658575900000001E-2</v>
      </c>
      <c r="M428">
        <v>968</v>
      </c>
      <c r="N428">
        <v>7.0210355990000002</v>
      </c>
      <c r="O428">
        <v>0.12845831169999999</v>
      </c>
    </row>
    <row r="429" spans="1:15" x14ac:dyDescent="0.25">
      <c r="A429" s="6">
        <v>969</v>
      </c>
      <c r="B429" s="6">
        <v>9.7787155000000006</v>
      </c>
      <c r="C429" s="6">
        <v>9.5725583000000003E-2</v>
      </c>
      <c r="D429" s="6">
        <v>970</v>
      </c>
      <c r="E429" s="6">
        <v>25.390006899999999</v>
      </c>
      <c r="F429" s="6">
        <v>0.100946228</v>
      </c>
      <c r="J429">
        <v>969</v>
      </c>
      <c r="K429">
        <v>2.3818770219999998</v>
      </c>
      <c r="L429">
        <v>2.3836439899999999E-2</v>
      </c>
      <c r="M429">
        <v>970</v>
      </c>
      <c r="N429">
        <v>7.5</v>
      </c>
      <c r="O429">
        <v>5.2090827899999997E-2</v>
      </c>
    </row>
    <row r="430" spans="1:15" x14ac:dyDescent="0.25">
      <c r="A430" s="6">
        <v>971</v>
      </c>
      <c r="B430" s="6">
        <v>9.4856102999999994</v>
      </c>
      <c r="C430" s="6">
        <v>7.0406335E-2</v>
      </c>
      <c r="D430" s="6">
        <v>972</v>
      </c>
      <c r="E430" s="6">
        <v>26.485053000000001</v>
      </c>
      <c r="F430" s="6">
        <v>0.29623571799999998</v>
      </c>
      <c r="J430">
        <v>971</v>
      </c>
      <c r="K430">
        <v>2.5668824159999999</v>
      </c>
      <c r="L430">
        <v>5.0864457600000003E-2</v>
      </c>
      <c r="M430">
        <v>972</v>
      </c>
      <c r="N430">
        <v>7.8322545840000002</v>
      </c>
      <c r="O430">
        <v>3.9296667899999999E-2</v>
      </c>
    </row>
    <row r="431" spans="1:15" x14ac:dyDescent="0.25">
      <c r="A431" s="6"/>
      <c r="B431" s="6"/>
      <c r="C431" s="6"/>
      <c r="D431" s="6"/>
      <c r="E431" s="6"/>
      <c r="F431" s="6"/>
    </row>
    <row r="432" spans="1:15" x14ac:dyDescent="0.25">
      <c r="A432" s="6">
        <v>1037</v>
      </c>
      <c r="B432" s="6">
        <v>4.9309624000000003</v>
      </c>
      <c r="C432" s="6">
        <v>4.2465376999999999E-2</v>
      </c>
      <c r="D432" s="6">
        <v>1038</v>
      </c>
      <c r="E432" s="6">
        <v>10.8555785</v>
      </c>
      <c r="F432" s="6">
        <v>8.6402868999999993E-2</v>
      </c>
      <c r="J432">
        <v>1037</v>
      </c>
      <c r="K432">
        <v>0.74919071000000004</v>
      </c>
      <c r="L432">
        <v>1.06313195E-2</v>
      </c>
      <c r="M432">
        <v>1038</v>
      </c>
      <c r="N432">
        <v>1.4889553980000001</v>
      </c>
      <c r="O432">
        <v>2.00174859E-2</v>
      </c>
    </row>
    <row r="433" spans="1:15" x14ac:dyDescent="0.25">
      <c r="A433" s="6">
        <v>1039</v>
      </c>
      <c r="B433" s="6">
        <v>4.3611618999999999</v>
      </c>
      <c r="C433" s="6">
        <v>3.5590602999999998E-2</v>
      </c>
      <c r="D433" s="6">
        <v>1040</v>
      </c>
      <c r="E433" s="6">
        <v>7.6208140999999996</v>
      </c>
      <c r="F433" s="6">
        <v>2.5626612999999999E-2</v>
      </c>
      <c r="J433">
        <v>1039</v>
      </c>
      <c r="K433">
        <v>0.38037515700000002</v>
      </c>
      <c r="L433">
        <v>6.8792606999999997E-3</v>
      </c>
      <c r="M433">
        <v>1040</v>
      </c>
      <c r="N433">
        <v>0.889124319</v>
      </c>
      <c r="O433">
        <v>8.9176819999999997E-3</v>
      </c>
    </row>
    <row r="434" spans="1:15" x14ac:dyDescent="0.25">
      <c r="A434" s="6">
        <v>1041</v>
      </c>
      <c r="B434" s="6">
        <v>4.4646429000000003</v>
      </c>
      <c r="C434" s="6">
        <v>2.2659519999999999E-2</v>
      </c>
      <c r="D434" s="6">
        <v>1042</v>
      </c>
      <c r="E434" s="6">
        <v>7.6293284000000003</v>
      </c>
      <c r="F434" s="6">
        <v>5.5368852000000003E-2</v>
      </c>
      <c r="J434">
        <v>1041</v>
      </c>
      <c r="K434">
        <v>0.43606902800000003</v>
      </c>
      <c r="L434">
        <v>1.93695204E-2</v>
      </c>
      <c r="M434">
        <v>1042</v>
      </c>
      <c r="N434">
        <v>0.76449364900000005</v>
      </c>
      <c r="O434">
        <v>1.14802697E-2</v>
      </c>
    </row>
    <row r="435" spans="1:15" x14ac:dyDescent="0.25">
      <c r="A435" s="6">
        <v>1043</v>
      </c>
      <c r="B435" s="6">
        <v>4.1856371000000001</v>
      </c>
      <c r="C435" s="6">
        <v>1.1951592E-2</v>
      </c>
      <c r="D435" s="6">
        <v>1044</v>
      </c>
      <c r="E435" s="6">
        <v>8.1532829000000007</v>
      </c>
      <c r="F435" s="6">
        <v>5.4051663999999999E-2</v>
      </c>
      <c r="J435">
        <v>1043</v>
      </c>
      <c r="K435">
        <v>0.426798978</v>
      </c>
      <c r="L435">
        <v>2.867414E-3</v>
      </c>
      <c r="M435">
        <v>1044</v>
      </c>
      <c r="N435">
        <v>0.79774811400000001</v>
      </c>
      <c r="O435">
        <v>2.3648964200000001E-2</v>
      </c>
    </row>
    <row r="436" spans="1:15" x14ac:dyDescent="0.25">
      <c r="A436" s="6">
        <v>1045</v>
      </c>
      <c r="B436" s="6">
        <v>24.318876599999999</v>
      </c>
      <c r="C436" s="6">
        <v>0.25492637299999998</v>
      </c>
      <c r="D436" s="6">
        <v>1046</v>
      </c>
      <c r="E436" s="6">
        <v>106.3225592</v>
      </c>
      <c r="F436" s="6">
        <v>0.50025085700000005</v>
      </c>
      <c r="J436">
        <v>1045</v>
      </c>
      <c r="K436">
        <v>7.9076739099999998</v>
      </c>
      <c r="L436">
        <v>7.7457285000000001E-2</v>
      </c>
      <c r="M436">
        <v>1046</v>
      </c>
      <c r="N436">
        <v>20.193301807000001</v>
      </c>
      <c r="O436">
        <v>7.8988138599999994E-2</v>
      </c>
    </row>
    <row r="437" spans="1:15" x14ac:dyDescent="0.25">
      <c r="A437" s="6">
        <v>1047</v>
      </c>
      <c r="B437" s="6">
        <v>24.791184900000001</v>
      </c>
      <c r="C437" s="6">
        <v>0.26730769599999998</v>
      </c>
      <c r="D437" s="6">
        <v>1048</v>
      </c>
      <c r="E437" s="6">
        <v>101.4762648</v>
      </c>
      <c r="F437" s="6">
        <v>1.157359893</v>
      </c>
      <c r="J437">
        <v>1047</v>
      </c>
      <c r="K437">
        <v>7.6350374390000004</v>
      </c>
      <c r="L437">
        <v>3.3102272199999998E-2</v>
      </c>
      <c r="M437">
        <v>1048</v>
      </c>
      <c r="N437">
        <v>19.690495599999998</v>
      </c>
      <c r="O437">
        <v>0.1088242849</v>
      </c>
    </row>
    <row r="438" spans="1:15" x14ac:dyDescent="0.25">
      <c r="A438" s="6">
        <v>1049</v>
      </c>
      <c r="B438" s="6">
        <v>25.537295199999999</v>
      </c>
      <c r="C438" s="6">
        <v>0.25492637299999998</v>
      </c>
      <c r="D438" s="6">
        <v>1050</v>
      </c>
      <c r="E438" s="6">
        <v>107.9243006</v>
      </c>
      <c r="F438" s="6">
        <v>0.493461066</v>
      </c>
      <c r="J438">
        <v>1049</v>
      </c>
      <c r="K438">
        <v>8.1378436409999999</v>
      </c>
      <c r="L438">
        <v>5.9453435999999998E-2</v>
      </c>
      <c r="M438">
        <v>1050</v>
      </c>
      <c r="N438">
        <v>20.539830403</v>
      </c>
      <c r="O438">
        <v>0.16925220260000001</v>
      </c>
    </row>
    <row r="439" spans="1:15" x14ac:dyDescent="0.25">
      <c r="A439" s="6">
        <v>1051</v>
      </c>
      <c r="B439" s="6">
        <v>7.7052591000000001</v>
      </c>
      <c r="C439" s="6">
        <v>8.2149138999999996E-2</v>
      </c>
      <c r="D439" s="6">
        <v>1052</v>
      </c>
      <c r="E439" s="6">
        <v>25.277183399999998</v>
      </c>
      <c r="F439" s="6">
        <v>0.23711944099999999</v>
      </c>
      <c r="J439">
        <v>1051</v>
      </c>
      <c r="K439">
        <v>1.3745056870000001</v>
      </c>
      <c r="L439">
        <v>3.4416299499999997E-2</v>
      </c>
      <c r="M439">
        <v>1052</v>
      </c>
      <c r="N439">
        <v>4.232602226</v>
      </c>
      <c r="O439">
        <v>2.5649348499999999E-2</v>
      </c>
    </row>
    <row r="440" spans="1:15" x14ac:dyDescent="0.25">
      <c r="A440" s="6">
        <v>1053</v>
      </c>
      <c r="B440" s="6">
        <v>8.0468270000000004</v>
      </c>
      <c r="C440" s="6">
        <v>4.8845069999999997E-2</v>
      </c>
      <c r="D440" s="6">
        <v>1054</v>
      </c>
      <c r="E440" s="6">
        <v>27.8030063</v>
      </c>
      <c r="F440" s="6">
        <v>0.19732270299999999</v>
      </c>
      <c r="J440">
        <v>1053</v>
      </c>
      <c r="K440">
        <v>1.3963335910000001</v>
      </c>
      <c r="L440">
        <v>4.2073546199999999E-2</v>
      </c>
      <c r="M440">
        <v>1054</v>
      </c>
      <c r="N440">
        <v>4.7396551020000004</v>
      </c>
      <c r="O440">
        <v>3.7534448800000002E-2</v>
      </c>
    </row>
    <row r="441" spans="1:15" x14ac:dyDescent="0.25">
      <c r="A441" s="6">
        <v>1055</v>
      </c>
      <c r="B441" s="6">
        <v>7.9633174000000002</v>
      </c>
      <c r="C441" s="6">
        <v>4.7488065000000003E-2</v>
      </c>
      <c r="D441" s="6">
        <v>1056</v>
      </c>
      <c r="E441" s="6">
        <v>28.603877000000001</v>
      </c>
      <c r="F441" s="6">
        <v>0.177839578</v>
      </c>
      <c r="J441">
        <v>1055</v>
      </c>
      <c r="K441">
        <v>1.3382390909999999</v>
      </c>
      <c r="L441">
        <v>1.20147107E-2</v>
      </c>
      <c r="M441">
        <v>1056</v>
      </c>
      <c r="N441">
        <v>4.8602606440000002</v>
      </c>
      <c r="O441">
        <v>3.31022724E-2</v>
      </c>
    </row>
    <row r="442" spans="1:15" x14ac:dyDescent="0.25">
      <c r="A442" s="6">
        <v>1057</v>
      </c>
      <c r="B442" s="6">
        <v>23.175753499999999</v>
      </c>
      <c r="C442" s="6">
        <v>0.150123638</v>
      </c>
      <c r="D442" s="6">
        <v>1058</v>
      </c>
      <c r="E442" s="6">
        <v>174.99208709999999</v>
      </c>
      <c r="F442" s="6">
        <v>1.899041523</v>
      </c>
      <c r="J442">
        <v>1057</v>
      </c>
      <c r="K442">
        <v>1.555583867</v>
      </c>
      <c r="L442">
        <v>1.5983073E-2</v>
      </c>
      <c r="M442">
        <v>1058</v>
      </c>
      <c r="N442">
        <v>24.769517712999999</v>
      </c>
      <c r="O442">
        <v>0.22624691559999999</v>
      </c>
    </row>
    <row r="443" spans="1:15" x14ac:dyDescent="0.25">
      <c r="A443" s="6">
        <v>1059</v>
      </c>
      <c r="B443" s="6">
        <v>23.887638500000001</v>
      </c>
      <c r="C443" s="6">
        <v>0.28289187300000002</v>
      </c>
      <c r="D443" s="6">
        <v>1060</v>
      </c>
      <c r="E443" s="6">
        <v>188.6616492</v>
      </c>
      <c r="F443" s="6">
        <v>1.942728024</v>
      </c>
      <c r="J443">
        <v>1059</v>
      </c>
      <c r="K443">
        <v>1.8807941619999999</v>
      </c>
      <c r="L443">
        <v>9.2067735499999998E-2</v>
      </c>
      <c r="M443">
        <v>1060</v>
      </c>
      <c r="N443">
        <v>26.176016142999998</v>
      </c>
      <c r="O443">
        <v>0.25522475249999999</v>
      </c>
    </row>
    <row r="444" spans="1:15" x14ac:dyDescent="0.25">
      <c r="A444" s="6">
        <v>1061</v>
      </c>
      <c r="B444" s="6">
        <v>23.168908399999999</v>
      </c>
      <c r="C444" s="6">
        <v>0.15105705699999999</v>
      </c>
      <c r="D444" s="6">
        <v>1062</v>
      </c>
      <c r="E444" s="6">
        <v>189.8800679</v>
      </c>
      <c r="F444" s="6">
        <v>1.2093285229999999</v>
      </c>
      <c r="J444">
        <v>1061</v>
      </c>
      <c r="K444">
        <v>1.6394981449999999</v>
      </c>
      <c r="L444">
        <v>2.4270327099999999E-2</v>
      </c>
      <c r="M444">
        <v>1062</v>
      </c>
      <c r="N444">
        <v>26.082589317</v>
      </c>
      <c r="O444">
        <v>0.20295369860000001</v>
      </c>
    </row>
    <row r="445" spans="1:15" x14ac:dyDescent="0.25">
      <c r="A445" s="6">
        <v>1063</v>
      </c>
      <c r="B445" s="6">
        <v>5.4724041999999997</v>
      </c>
      <c r="C445" s="6">
        <v>5.5258665999999998E-2</v>
      </c>
      <c r="D445" s="6">
        <v>1064</v>
      </c>
      <c r="E445" s="6">
        <v>16.258831799999999</v>
      </c>
      <c r="F445" s="6">
        <v>0.16848972800000001</v>
      </c>
      <c r="J445">
        <v>1063</v>
      </c>
      <c r="K445">
        <v>0.52882302599999997</v>
      </c>
      <c r="L445">
        <v>7.5126532000000003E-3</v>
      </c>
      <c r="M445">
        <v>1064</v>
      </c>
      <c r="N445">
        <v>2.399228125</v>
      </c>
      <c r="O445">
        <v>1.4611521000000001E-2</v>
      </c>
    </row>
    <row r="446" spans="1:15" x14ac:dyDescent="0.25">
      <c r="A446" s="6">
        <v>1065</v>
      </c>
      <c r="B446" s="6">
        <v>4.6756405000000001</v>
      </c>
      <c r="C446" s="6">
        <v>3.3624451E-2</v>
      </c>
      <c r="D446" s="6">
        <v>1066</v>
      </c>
      <c r="E446" s="6">
        <v>17.6209965</v>
      </c>
      <c r="F446" s="6">
        <v>7.7148891999999997E-2</v>
      </c>
      <c r="J446">
        <v>1065</v>
      </c>
      <c r="K446">
        <v>0.55753054199999996</v>
      </c>
      <c r="L446">
        <v>3.3556787000000002E-3</v>
      </c>
      <c r="M446">
        <v>1066</v>
      </c>
      <c r="N446">
        <v>2.6397597400000001</v>
      </c>
      <c r="O446">
        <v>4.28389016E-2</v>
      </c>
    </row>
    <row r="447" spans="1:15" x14ac:dyDescent="0.25">
      <c r="A447" s="6">
        <v>1067</v>
      </c>
      <c r="B447" s="6">
        <v>4.9487579999999998</v>
      </c>
      <c r="C447" s="6">
        <v>5.4075883999999998E-2</v>
      </c>
      <c r="D447" s="6">
        <v>1068</v>
      </c>
      <c r="E447" s="6">
        <v>17.209609100000002</v>
      </c>
      <c r="F447" s="6">
        <v>0.18291015299999999</v>
      </c>
      <c r="J447">
        <v>1067</v>
      </c>
      <c r="K447">
        <v>0.63057333500000001</v>
      </c>
      <c r="L447">
        <v>9.8599688000000005E-3</v>
      </c>
      <c r="M447">
        <v>1068</v>
      </c>
      <c r="N447">
        <v>2.7011666459999999</v>
      </c>
      <c r="O447">
        <v>4.4384630899999999E-2</v>
      </c>
    </row>
    <row r="448" spans="1:15" x14ac:dyDescent="0.25">
      <c r="A448" s="6">
        <v>1069</v>
      </c>
      <c r="B448" s="6">
        <v>16.563436500000002</v>
      </c>
      <c r="C448" s="6">
        <v>0.16869816400000001</v>
      </c>
      <c r="D448" s="6">
        <v>1070</v>
      </c>
      <c r="E448" s="6">
        <v>44.929318000000002</v>
      </c>
      <c r="F448" s="6">
        <v>0.26002176900000001</v>
      </c>
      <c r="J448">
        <v>1069</v>
      </c>
      <c r="K448">
        <v>0.86940628099999995</v>
      </c>
      <c r="L448">
        <v>1.390421E-3</v>
      </c>
      <c r="M448">
        <v>1070</v>
      </c>
      <c r="N448">
        <v>5.2747360270000003</v>
      </c>
      <c r="O448">
        <v>4.3115768300000003E-2</v>
      </c>
    </row>
    <row r="449" spans="1:15" x14ac:dyDescent="0.25">
      <c r="A449" s="6">
        <v>1071</v>
      </c>
      <c r="B449" s="6">
        <v>17.5908783</v>
      </c>
      <c r="C449" s="6">
        <v>0.168141762</v>
      </c>
      <c r="D449" s="6">
        <v>1072</v>
      </c>
      <c r="E449" s="6">
        <v>48.906291299999999</v>
      </c>
      <c r="F449" s="6">
        <v>0.44681969199999999</v>
      </c>
      <c r="J449">
        <v>1071</v>
      </c>
      <c r="K449">
        <v>0.99510783199999997</v>
      </c>
      <c r="L449">
        <v>7.4678699000000001E-3</v>
      </c>
      <c r="M449">
        <v>1072</v>
      </c>
      <c r="N449">
        <v>5.6144699469999999</v>
      </c>
      <c r="O449">
        <v>4.21855285E-2</v>
      </c>
    </row>
    <row r="450" spans="1:15" x14ac:dyDescent="0.25">
      <c r="A450" s="6">
        <v>1073</v>
      </c>
      <c r="B450" s="6">
        <v>16.649684100000002</v>
      </c>
      <c r="C450" s="6">
        <v>0.14963595699999999</v>
      </c>
      <c r="D450" s="6">
        <v>1074</v>
      </c>
      <c r="E450" s="6">
        <v>49.953583700000003</v>
      </c>
      <c r="F450" s="6">
        <v>0.47339833799999997</v>
      </c>
      <c r="J450">
        <v>1073</v>
      </c>
      <c r="K450">
        <v>1.0140479979999999</v>
      </c>
      <c r="L450">
        <v>1.2159734E-2</v>
      </c>
      <c r="M450">
        <v>1074</v>
      </c>
      <c r="N450">
        <v>5.5652085290000004</v>
      </c>
      <c r="O450">
        <v>2.8066627899999998E-2</v>
      </c>
    </row>
    <row r="451" spans="1:15" x14ac:dyDescent="0.25">
      <c r="A451" s="6">
        <v>1075</v>
      </c>
      <c r="B451" s="6">
        <v>10.1537329</v>
      </c>
      <c r="C451" s="6">
        <v>0.10310152</v>
      </c>
      <c r="D451" s="6">
        <v>1076</v>
      </c>
      <c r="E451" s="6">
        <v>16.951550699999999</v>
      </c>
      <c r="F451" s="6">
        <v>0.15789525800000001</v>
      </c>
      <c r="J451">
        <v>1075</v>
      </c>
      <c r="K451">
        <v>0.71644108299999998</v>
      </c>
      <c r="L451">
        <v>4.2407840299999999E-2</v>
      </c>
      <c r="M451">
        <v>1076</v>
      </c>
      <c r="N451">
        <v>1.8216804600000001</v>
      </c>
      <c r="O451">
        <v>1.1811862500000001E-2</v>
      </c>
    </row>
    <row r="452" spans="1:15" x14ac:dyDescent="0.25">
      <c r="A452" s="6">
        <v>1077</v>
      </c>
      <c r="B452" s="6">
        <v>9.9312688999999992</v>
      </c>
      <c r="C452" s="6">
        <v>6.4055174000000006E-2</v>
      </c>
      <c r="D452" s="6">
        <v>1078</v>
      </c>
      <c r="E452" s="6">
        <v>17.631948600000001</v>
      </c>
      <c r="F452" s="6">
        <v>9.7392319000000005E-2</v>
      </c>
      <c r="J452">
        <v>1077</v>
      </c>
      <c r="K452">
        <v>0.77580958600000005</v>
      </c>
      <c r="L452">
        <v>1.2388939200000001E-2</v>
      </c>
      <c r="M452">
        <v>1078</v>
      </c>
      <c r="N452">
        <v>1.8517469120000001</v>
      </c>
      <c r="O452">
        <v>1.8524067799999999E-2</v>
      </c>
    </row>
    <row r="453" spans="1:15" x14ac:dyDescent="0.25">
      <c r="A453" s="6">
        <v>1079</v>
      </c>
      <c r="B453" s="6">
        <v>9.7129118000000005</v>
      </c>
      <c r="C453" s="6">
        <v>8.7816932E-2</v>
      </c>
      <c r="D453" s="6">
        <v>1080</v>
      </c>
      <c r="E453" s="6">
        <v>18.934561299999999</v>
      </c>
      <c r="F453" s="6">
        <v>0.109860365</v>
      </c>
      <c r="J453">
        <v>1079</v>
      </c>
      <c r="K453">
        <v>0.82855327700000003</v>
      </c>
      <c r="L453">
        <v>2.0871527899999999E-2</v>
      </c>
      <c r="M453">
        <v>1080</v>
      </c>
      <c r="N453">
        <v>1.8982055250000001</v>
      </c>
      <c r="O453">
        <v>1.9143036E-3</v>
      </c>
    </row>
    <row r="454" spans="1:15" x14ac:dyDescent="0.25">
      <c r="A454" s="6">
        <v>1081</v>
      </c>
      <c r="B454" s="6">
        <v>3.4305262000000001</v>
      </c>
      <c r="C454" s="6">
        <v>3.0466233999999998E-2</v>
      </c>
      <c r="D454" s="6">
        <v>1082</v>
      </c>
      <c r="E454" s="6">
        <v>43.635603799999998</v>
      </c>
      <c r="F454" s="6">
        <v>0.37266245100000001</v>
      </c>
      <c r="J454">
        <v>1081</v>
      </c>
      <c r="K454">
        <v>0.72671803400000001</v>
      </c>
      <c r="L454">
        <v>9.5079987000000008E-3</v>
      </c>
      <c r="M454">
        <v>1082</v>
      </c>
      <c r="N454">
        <v>8.8793129220000004</v>
      </c>
      <c r="O454">
        <v>5.3169986599999997E-2</v>
      </c>
    </row>
    <row r="455" spans="1:15" x14ac:dyDescent="0.25">
      <c r="A455" s="6">
        <v>1083</v>
      </c>
      <c r="B455" s="6">
        <v>3.6564128</v>
      </c>
      <c r="C455" s="6">
        <v>2.4680173999999999E-2</v>
      </c>
      <c r="D455" s="6">
        <v>1084</v>
      </c>
      <c r="E455" s="6">
        <v>47.427760800000001</v>
      </c>
      <c r="F455" s="6">
        <v>0.42455858899999999</v>
      </c>
      <c r="J455">
        <v>1083</v>
      </c>
      <c r="K455">
        <v>0.78183986299999997</v>
      </c>
      <c r="L455">
        <v>2.05936982E-2</v>
      </c>
      <c r="M455">
        <v>1084</v>
      </c>
      <c r="N455">
        <v>9.7277983880000001</v>
      </c>
      <c r="O455">
        <v>5.4436994199999998E-2</v>
      </c>
    </row>
    <row r="456" spans="1:15" x14ac:dyDescent="0.25">
      <c r="A456" s="6">
        <v>1085</v>
      </c>
      <c r="B456" s="6">
        <v>3.6961141</v>
      </c>
      <c r="C456" s="6">
        <v>1.5012364E-2</v>
      </c>
      <c r="D456" s="6">
        <v>1086</v>
      </c>
      <c r="E456" s="6">
        <v>43.656139000000003</v>
      </c>
      <c r="F456" s="6">
        <v>0.507319246</v>
      </c>
      <c r="J456">
        <v>1085</v>
      </c>
      <c r="K456">
        <v>0.79288121499999997</v>
      </c>
      <c r="L456">
        <v>1.2067729500000001E-2</v>
      </c>
      <c r="M456">
        <v>1086</v>
      </c>
      <c r="N456">
        <v>9.5723701200000004</v>
      </c>
      <c r="O456">
        <v>5.4892265699999998E-2</v>
      </c>
    </row>
    <row r="457" spans="1:15" x14ac:dyDescent="0.25">
      <c r="A457" s="6">
        <v>1087</v>
      </c>
      <c r="B457" s="6">
        <v>3.2922562000000002</v>
      </c>
      <c r="C457" s="6">
        <v>1.3202251999999999E-2</v>
      </c>
      <c r="D457" s="6">
        <v>1088</v>
      </c>
      <c r="E457" s="6">
        <v>6.0378052000000002</v>
      </c>
      <c r="F457" s="6">
        <v>4.0153081E-2</v>
      </c>
      <c r="J457">
        <v>1087</v>
      </c>
      <c r="K457">
        <v>0.37860117999999998</v>
      </c>
      <c r="L457">
        <v>1.86337377E-2</v>
      </c>
      <c r="M457">
        <v>1088</v>
      </c>
      <c r="N457">
        <v>0.63549947699999998</v>
      </c>
      <c r="O457">
        <v>6.7675519E-3</v>
      </c>
    </row>
    <row r="458" spans="1:15" x14ac:dyDescent="0.25">
      <c r="A458" s="6">
        <v>1089</v>
      </c>
      <c r="B458" s="6">
        <v>3.6933760000000002</v>
      </c>
      <c r="C458" s="6">
        <v>3.3728798999999997E-2</v>
      </c>
      <c r="D458" s="6">
        <v>1090</v>
      </c>
      <c r="E458" s="6">
        <v>6.5682964999999998</v>
      </c>
      <c r="F458" s="6">
        <v>4.5861826000000001E-2</v>
      </c>
      <c r="J458">
        <v>1089</v>
      </c>
      <c r="K458">
        <v>0.38877621099999998</v>
      </c>
      <c r="L458">
        <v>4.2879802999999999E-3</v>
      </c>
      <c r="M458">
        <v>1090</v>
      </c>
      <c r="N458">
        <v>0.67439901099999999</v>
      </c>
      <c r="O458">
        <v>1.02262871E-2</v>
      </c>
    </row>
    <row r="459" spans="1:15" x14ac:dyDescent="0.25">
      <c r="A459" s="6">
        <v>1091</v>
      </c>
      <c r="B459" s="6">
        <v>3.6201340000000002</v>
      </c>
      <c r="C459" s="6">
        <v>8.7391729999999994E-3</v>
      </c>
      <c r="D459" s="6">
        <v>1092</v>
      </c>
      <c r="E459" s="6">
        <v>6.9173939999999998</v>
      </c>
      <c r="F459" s="6">
        <v>7.1474239999999994E-2</v>
      </c>
      <c r="J459">
        <v>1091</v>
      </c>
      <c r="K459">
        <v>0.37609564200000001</v>
      </c>
      <c r="L459">
        <v>6.4006660999999998E-3</v>
      </c>
      <c r="M459">
        <v>1092</v>
      </c>
      <c r="N459">
        <v>0.80893364300000004</v>
      </c>
      <c r="O459">
        <v>8.4537615999999999E-3</v>
      </c>
    </row>
    <row r="460" spans="1:15" x14ac:dyDescent="0.25">
      <c r="A460" s="6">
        <v>1093</v>
      </c>
      <c r="B460" s="6">
        <v>2.6796243</v>
      </c>
      <c r="C460" s="6">
        <v>2.4220254E-2</v>
      </c>
      <c r="D460" s="6">
        <v>1094</v>
      </c>
      <c r="E460" s="6">
        <v>3.7953673000000001</v>
      </c>
      <c r="F460" s="6">
        <v>3.7994644000000001E-2</v>
      </c>
      <c r="J460">
        <v>1093</v>
      </c>
      <c r="K460">
        <v>0.30926148599999997</v>
      </c>
      <c r="L460">
        <v>2.5066268700000002E-2</v>
      </c>
      <c r="M460">
        <v>1094</v>
      </c>
      <c r="N460">
        <v>0.37483013300000001</v>
      </c>
      <c r="O460">
        <v>1.3995406199999999E-2</v>
      </c>
    </row>
    <row r="461" spans="1:15" x14ac:dyDescent="0.25">
      <c r="A461" s="6">
        <v>1095</v>
      </c>
      <c r="B461" s="6">
        <v>2.9472657</v>
      </c>
      <c r="C461" s="6">
        <v>3.2490554999999997E-2</v>
      </c>
      <c r="D461" s="6">
        <v>1096</v>
      </c>
      <c r="E461" s="6">
        <v>4.2437180000000003</v>
      </c>
      <c r="F461" s="6">
        <v>4.2505491999999999E-2</v>
      </c>
      <c r="J461">
        <v>1095</v>
      </c>
      <c r="K461">
        <v>0.33440179599999997</v>
      </c>
      <c r="L461">
        <v>1.02578023E-2</v>
      </c>
      <c r="M461">
        <v>1096</v>
      </c>
      <c r="N461">
        <v>0.36516470299999998</v>
      </c>
      <c r="O461">
        <v>7.3618075000000003E-3</v>
      </c>
    </row>
    <row r="462" spans="1:15" x14ac:dyDescent="0.25">
      <c r="A462" s="6">
        <v>1097</v>
      </c>
      <c r="B462" s="6">
        <v>2.8466434999999999</v>
      </c>
      <c r="C462" s="6">
        <v>2.0840897000000001E-2</v>
      </c>
      <c r="D462" s="6">
        <v>1098</v>
      </c>
      <c r="E462" s="6">
        <v>3.9432203000000001</v>
      </c>
      <c r="F462" s="6">
        <v>2.2897685000000001E-2</v>
      </c>
      <c r="J462">
        <v>1097</v>
      </c>
      <c r="K462">
        <v>0.16089118999999999</v>
      </c>
      <c r="L462">
        <v>0</v>
      </c>
      <c r="M462">
        <v>1098</v>
      </c>
      <c r="N462">
        <v>0.327641091</v>
      </c>
      <c r="O462">
        <v>3.2343044E-3</v>
      </c>
    </row>
    <row r="463" spans="1:15" x14ac:dyDescent="0.25">
      <c r="A463" s="6">
        <v>1099</v>
      </c>
      <c r="B463" s="6">
        <v>4.3409176</v>
      </c>
      <c r="C463" s="6">
        <v>4.5057893000000002E-2</v>
      </c>
      <c r="D463" s="6">
        <v>1100</v>
      </c>
      <c r="E463" s="6">
        <v>63.075541999999999</v>
      </c>
      <c r="F463" s="6">
        <v>0.427856607</v>
      </c>
      <c r="J463">
        <v>1099</v>
      </c>
      <c r="K463">
        <v>3.2439765180000002</v>
      </c>
      <c r="L463">
        <v>2.7560881499999999E-2</v>
      </c>
      <c r="M463">
        <v>1100</v>
      </c>
      <c r="N463">
        <v>11.147036837</v>
      </c>
      <c r="O463">
        <v>0.1221478107</v>
      </c>
    </row>
    <row r="464" spans="1:15" x14ac:dyDescent="0.25">
      <c r="A464" s="6">
        <v>1101</v>
      </c>
      <c r="B464" s="6">
        <v>4.6284096999999997</v>
      </c>
      <c r="C464" s="6">
        <v>0.102238999</v>
      </c>
      <c r="D464" s="6">
        <v>1102</v>
      </c>
      <c r="E464" s="6">
        <v>64.656748199999996</v>
      </c>
      <c r="F464" s="6">
        <v>0.40246324999999999</v>
      </c>
      <c r="J464">
        <v>1101</v>
      </c>
      <c r="K464">
        <v>3.5030236320000001</v>
      </c>
      <c r="L464">
        <v>4.2670093399999998E-2</v>
      </c>
      <c r="M464">
        <v>1102</v>
      </c>
      <c r="N464">
        <v>11.61756832</v>
      </c>
      <c r="O464">
        <v>6.9940026799999999E-2</v>
      </c>
    </row>
    <row r="465" spans="1:15" x14ac:dyDescent="0.25">
      <c r="A465" s="6">
        <v>1103</v>
      </c>
      <c r="B465" s="6">
        <v>5.0083099000000004</v>
      </c>
      <c r="C465" s="6">
        <v>5.0999058E-2</v>
      </c>
      <c r="D465" s="6">
        <v>1104</v>
      </c>
      <c r="E465" s="6">
        <v>65.265957499999999</v>
      </c>
      <c r="F465" s="6">
        <v>0.52291870900000004</v>
      </c>
      <c r="J465">
        <v>1103</v>
      </c>
      <c r="K465">
        <v>3.452063544</v>
      </c>
      <c r="L465">
        <v>3.8986225100000001E-2</v>
      </c>
      <c r="M465">
        <v>1104</v>
      </c>
      <c r="N465">
        <v>11.81546333</v>
      </c>
      <c r="O465">
        <v>0.1046337727</v>
      </c>
    </row>
    <row r="466" spans="1:15" x14ac:dyDescent="0.25">
      <c r="A466" s="6">
        <v>1105</v>
      </c>
      <c r="B466" s="6">
        <v>2.6444966999999999</v>
      </c>
      <c r="C466" s="6">
        <v>3.0010275999999999E-2</v>
      </c>
      <c r="D466" s="6">
        <v>1106</v>
      </c>
      <c r="E466" s="6">
        <v>4.5139167000000002</v>
      </c>
      <c r="F466" s="6">
        <v>1.3983700999999999E-2</v>
      </c>
      <c r="J466">
        <v>1105</v>
      </c>
      <c r="K466">
        <v>0.154401439</v>
      </c>
      <c r="L466">
        <v>0</v>
      </c>
      <c r="M466">
        <v>1106</v>
      </c>
      <c r="N466">
        <v>0.47968228899999998</v>
      </c>
      <c r="O466">
        <v>4.9234074500000002E-2</v>
      </c>
    </row>
    <row r="467" spans="1:15" x14ac:dyDescent="0.25">
      <c r="A467" s="6">
        <v>1107</v>
      </c>
      <c r="B467" s="6">
        <v>2.3643904</v>
      </c>
      <c r="C467" s="6">
        <v>5.4521910000000003E-3</v>
      </c>
      <c r="D467" s="6">
        <v>1108</v>
      </c>
      <c r="E467" s="6">
        <v>3.5986300999999998</v>
      </c>
      <c r="F467" s="6">
        <v>1.9857974E-2</v>
      </c>
      <c r="J467">
        <v>1107</v>
      </c>
      <c r="K467">
        <v>0.154401439</v>
      </c>
      <c r="L467">
        <v>0</v>
      </c>
      <c r="M467">
        <v>1108</v>
      </c>
      <c r="N467">
        <v>0.51314288200000002</v>
      </c>
      <c r="O467">
        <v>1.5295978599999999E-2</v>
      </c>
    </row>
    <row r="468" spans="1:15" x14ac:dyDescent="0.25">
      <c r="A468" s="6">
        <v>1109</v>
      </c>
      <c r="B468" s="6">
        <v>2.0815579999999998</v>
      </c>
      <c r="C468" s="6">
        <v>1.8172549999999999E-2</v>
      </c>
      <c r="D468" s="6">
        <v>1110</v>
      </c>
      <c r="E468" s="6">
        <v>3.7581066999999999</v>
      </c>
      <c r="F468" s="6">
        <v>4.9465677999999999E-2</v>
      </c>
      <c r="J468">
        <v>1109</v>
      </c>
      <c r="K468">
        <v>0.76409733199999996</v>
      </c>
      <c r="L468">
        <v>1.6921046200000001E-2</v>
      </c>
      <c r="M468">
        <v>1110</v>
      </c>
      <c r="N468">
        <v>0.382171172</v>
      </c>
      <c r="O468">
        <v>2.1451837800000002E-2</v>
      </c>
    </row>
    <row r="469" spans="1:15" x14ac:dyDescent="0.25">
      <c r="A469" s="6">
        <v>1111</v>
      </c>
      <c r="B469" s="6">
        <v>3.3089824999999999</v>
      </c>
      <c r="C469" s="6">
        <v>3.3561159E-2</v>
      </c>
      <c r="D469" s="6">
        <v>1112</v>
      </c>
      <c r="E469" s="6">
        <v>22.6424521</v>
      </c>
      <c r="F469" s="6">
        <v>6.9167119999999999E-2</v>
      </c>
      <c r="J469">
        <v>1111</v>
      </c>
      <c r="K469">
        <v>0.63400327599999995</v>
      </c>
      <c r="L469">
        <v>1.00850951E-2</v>
      </c>
      <c r="M469">
        <v>1112</v>
      </c>
      <c r="N469">
        <v>3.8624934180000001</v>
      </c>
      <c r="O469">
        <v>3.3366039700000003E-2</v>
      </c>
    </row>
    <row r="470" spans="1:15" x14ac:dyDescent="0.25">
      <c r="A470" s="6">
        <v>1113</v>
      </c>
      <c r="B470" s="6">
        <v>3.4050774000000001</v>
      </c>
      <c r="C470" s="6">
        <v>2.0251697999999999E-2</v>
      </c>
      <c r="D470" s="6">
        <v>1114</v>
      </c>
      <c r="E470" s="6">
        <v>21.858699600000001</v>
      </c>
      <c r="F470" s="6">
        <v>0.26736243799999998</v>
      </c>
      <c r="J470">
        <v>1113</v>
      </c>
      <c r="K470">
        <v>0.65768167499999997</v>
      </c>
      <c r="L470">
        <v>1.75538126E-2</v>
      </c>
      <c r="M470">
        <v>1114</v>
      </c>
      <c r="N470">
        <v>3.927403312</v>
      </c>
      <c r="O470">
        <v>1.7514009399999999E-2</v>
      </c>
    </row>
    <row r="471" spans="1:15" x14ac:dyDescent="0.25">
      <c r="A471" s="6">
        <v>1115</v>
      </c>
      <c r="B471" s="6">
        <v>3.1931234000000002</v>
      </c>
      <c r="C471" s="6">
        <v>3.9721793999999998E-2</v>
      </c>
      <c r="D471" s="6">
        <v>1116</v>
      </c>
      <c r="E471" s="6">
        <v>21.531568199999999</v>
      </c>
      <c r="F471" s="6">
        <v>4.2561153999999997E-2</v>
      </c>
      <c r="J471">
        <v>1115</v>
      </c>
      <c r="K471">
        <v>0.63153487200000002</v>
      </c>
      <c r="L471">
        <v>2.2131582899999998E-2</v>
      </c>
      <c r="M471">
        <v>1116</v>
      </c>
      <c r="N471">
        <v>3.7884412850000002</v>
      </c>
      <c r="O471">
        <v>3.2141177700000002E-2</v>
      </c>
    </row>
    <row r="472" spans="1:15" x14ac:dyDescent="0.25">
      <c r="A472" s="6">
        <v>1117</v>
      </c>
      <c r="B472" s="6">
        <v>7.2311525000000003</v>
      </c>
      <c r="C472" s="6">
        <v>0.106581707</v>
      </c>
      <c r="D472" s="6">
        <v>1118</v>
      </c>
      <c r="E472" s="6">
        <v>54.728596699999997</v>
      </c>
      <c r="F472" s="6">
        <v>0.430386518</v>
      </c>
      <c r="J472">
        <v>1117</v>
      </c>
      <c r="K472">
        <v>1.644860599</v>
      </c>
      <c r="L472">
        <v>1.1603082000000001E-2</v>
      </c>
      <c r="M472">
        <v>1118</v>
      </c>
      <c r="N472">
        <v>9.5288529050000008</v>
      </c>
      <c r="O472">
        <v>5.5058747599999999E-2</v>
      </c>
    </row>
    <row r="473" spans="1:15" x14ac:dyDescent="0.25">
      <c r="A473" s="6">
        <v>1119</v>
      </c>
      <c r="B473" s="6">
        <v>7.3367886999999996</v>
      </c>
      <c r="C473" s="6">
        <v>4.4487381999999999E-2</v>
      </c>
      <c r="D473" s="6">
        <v>1120</v>
      </c>
      <c r="E473" s="6">
        <v>55.907633099999998</v>
      </c>
      <c r="F473" s="6">
        <v>0.62733524200000002</v>
      </c>
      <c r="J473">
        <v>1119</v>
      </c>
      <c r="K473">
        <v>1.581779153</v>
      </c>
      <c r="L473">
        <v>1.7234029099999999E-2</v>
      </c>
      <c r="M473">
        <v>1120</v>
      </c>
      <c r="N473">
        <v>9.9868790609999998</v>
      </c>
      <c r="O473">
        <v>0.1129612284</v>
      </c>
    </row>
    <row r="474" spans="1:15" x14ac:dyDescent="0.25">
      <c r="A474" s="6">
        <v>1121</v>
      </c>
      <c r="B474" s="6">
        <v>7.1984393000000004</v>
      </c>
      <c r="C474" s="6">
        <v>1.2511115E-2</v>
      </c>
      <c r="D474" s="6">
        <v>1122</v>
      </c>
      <c r="E474" s="6">
        <v>57.141191300000003</v>
      </c>
      <c r="F474" s="6">
        <v>0.50872916400000001</v>
      </c>
      <c r="J474">
        <v>1121</v>
      </c>
      <c r="K474">
        <v>1.509006933</v>
      </c>
      <c r="L474">
        <v>1.3426023800000001E-2</v>
      </c>
      <c r="M474">
        <v>1122</v>
      </c>
      <c r="N474">
        <v>9.9018562410000008</v>
      </c>
      <c r="O474">
        <v>0.10085923870000001</v>
      </c>
    </row>
    <row r="475" spans="1:15" x14ac:dyDescent="0.25">
      <c r="A475" s="6">
        <v>1123</v>
      </c>
      <c r="B475" s="6">
        <v>3.0731752000000001</v>
      </c>
      <c r="C475" s="6">
        <v>2.3251852999999999E-2</v>
      </c>
      <c r="D475" s="6">
        <v>1124</v>
      </c>
      <c r="E475" s="6">
        <v>15.823124099999999</v>
      </c>
      <c r="F475" s="6">
        <v>0.11391647100000001</v>
      </c>
      <c r="J475">
        <v>1123</v>
      </c>
      <c r="K475">
        <v>0.55867123100000005</v>
      </c>
      <c r="L475">
        <v>1.4394018499999999E-2</v>
      </c>
      <c r="M475">
        <v>1124</v>
      </c>
      <c r="N475">
        <v>2.4514803110000001</v>
      </c>
      <c r="O475">
        <v>2.4465867299999999E-2</v>
      </c>
    </row>
    <row r="476" spans="1:15" x14ac:dyDescent="0.25">
      <c r="A476" s="6">
        <v>1125</v>
      </c>
      <c r="B476" s="6">
        <v>3.2306072000000001</v>
      </c>
      <c r="C476" s="6">
        <v>5.3719475000000003E-2</v>
      </c>
      <c r="D476" s="6">
        <v>1126</v>
      </c>
      <c r="E476" s="6">
        <v>15.8033599</v>
      </c>
      <c r="F476" s="6">
        <v>7.1670265999999996E-2</v>
      </c>
      <c r="J476">
        <v>1125</v>
      </c>
      <c r="K476">
        <v>0.42758981299999999</v>
      </c>
      <c r="L476">
        <v>1.53751905E-2</v>
      </c>
      <c r="M476">
        <v>1126</v>
      </c>
      <c r="N476">
        <v>2.5790145400000002</v>
      </c>
      <c r="O476">
        <v>8.7770251000000004E-3</v>
      </c>
    </row>
    <row r="477" spans="1:15" x14ac:dyDescent="0.25">
      <c r="A477" s="6">
        <v>1127</v>
      </c>
      <c r="B477" s="6">
        <v>3.2060724</v>
      </c>
      <c r="C477" s="6">
        <v>3.4028454E-2</v>
      </c>
      <c r="D477" s="6">
        <v>1128</v>
      </c>
      <c r="E477" s="6">
        <v>16.404464000000001</v>
      </c>
      <c r="F477" s="6">
        <v>7.3285210000000003E-2</v>
      </c>
      <c r="J477">
        <v>1127</v>
      </c>
      <c r="K477">
        <v>0.40219267399999997</v>
      </c>
      <c r="L477">
        <v>1.3681802E-2</v>
      </c>
      <c r="M477">
        <v>1128</v>
      </c>
      <c r="N477">
        <v>2.514196068</v>
      </c>
      <c r="O477">
        <v>3.2917010400000002E-2</v>
      </c>
    </row>
    <row r="478" spans="1:15" x14ac:dyDescent="0.25">
      <c r="A478" s="6">
        <v>1129</v>
      </c>
      <c r="B478" s="6">
        <v>0.97537649999999998</v>
      </c>
      <c r="C478" s="6">
        <v>1.0448229999999999E-2</v>
      </c>
      <c r="D478" s="6">
        <v>1130</v>
      </c>
      <c r="E478" s="6">
        <v>2.1013221999999998</v>
      </c>
      <c r="F478" s="6">
        <v>1.9974579999999999E-2</v>
      </c>
      <c r="J478">
        <v>1129</v>
      </c>
      <c r="K478">
        <v>0.154401439</v>
      </c>
      <c r="L478">
        <v>0</v>
      </c>
      <c r="M478">
        <v>1130</v>
      </c>
      <c r="N478">
        <v>0.154401439</v>
      </c>
      <c r="O478">
        <v>0</v>
      </c>
    </row>
    <row r="479" spans="1:15" x14ac:dyDescent="0.25">
      <c r="A479" s="6">
        <v>1131</v>
      </c>
      <c r="B479" s="6">
        <v>0.88316640000000002</v>
      </c>
      <c r="C479" s="6">
        <v>2.2913903999999999E-2</v>
      </c>
      <c r="D479" s="6">
        <v>1132</v>
      </c>
      <c r="E479" s="6">
        <v>1.7857765999999999</v>
      </c>
      <c r="F479" s="6">
        <v>8.8598110000000004E-3</v>
      </c>
      <c r="J479">
        <v>1131</v>
      </c>
      <c r="K479">
        <v>0.154401439</v>
      </c>
      <c r="L479">
        <v>0</v>
      </c>
      <c r="M479">
        <v>1132</v>
      </c>
      <c r="N479">
        <v>0.154401439</v>
      </c>
      <c r="O479">
        <v>0</v>
      </c>
    </row>
    <row r="480" spans="1:15" x14ac:dyDescent="0.25">
      <c r="A480" s="6">
        <v>1133</v>
      </c>
      <c r="B480" s="6">
        <v>0.91451649999999995</v>
      </c>
      <c r="C480" s="6">
        <v>1.2396242999999999E-2</v>
      </c>
      <c r="D480" s="6">
        <v>1134</v>
      </c>
      <c r="E480" s="6">
        <v>1.5757991</v>
      </c>
      <c r="F480" s="6">
        <v>1.1361843E-2</v>
      </c>
      <c r="J480">
        <v>1133</v>
      </c>
      <c r="K480">
        <v>0.154401439</v>
      </c>
      <c r="L480">
        <v>0</v>
      </c>
      <c r="M480">
        <v>1134</v>
      </c>
      <c r="N480">
        <v>0.154401439</v>
      </c>
      <c r="O480">
        <v>0</v>
      </c>
    </row>
    <row r="481" spans="1:15" x14ac:dyDescent="0.25">
      <c r="A481" s="6">
        <v>1135</v>
      </c>
      <c r="B481" s="6">
        <v>10.452034299999999</v>
      </c>
      <c r="C481" s="6">
        <v>9.1000668000000007E-2</v>
      </c>
      <c r="D481" s="6">
        <v>1136</v>
      </c>
      <c r="E481" s="6">
        <v>56.105274999999999</v>
      </c>
      <c r="F481" s="6">
        <v>0.54721742500000004</v>
      </c>
      <c r="J481">
        <v>1135</v>
      </c>
      <c r="K481">
        <v>0.69653618900000003</v>
      </c>
      <c r="L481">
        <v>1.5980099599999999E-2</v>
      </c>
      <c r="M481">
        <v>1136</v>
      </c>
      <c r="N481">
        <v>6.9342855889999999</v>
      </c>
      <c r="O481">
        <v>6.0732270099999999E-2</v>
      </c>
    </row>
    <row r="482" spans="1:15" x14ac:dyDescent="0.25">
      <c r="A482" s="6">
        <v>1137</v>
      </c>
      <c r="B482" s="6">
        <v>11.2719076</v>
      </c>
      <c r="C482" s="6">
        <v>0.11908350099999999</v>
      </c>
      <c r="D482" s="6">
        <v>1138</v>
      </c>
      <c r="E482" s="6">
        <v>57.413800899999998</v>
      </c>
      <c r="F482" s="6">
        <v>0.43097967199999998</v>
      </c>
      <c r="J482">
        <v>1137</v>
      </c>
      <c r="K482">
        <v>0.71162088199999995</v>
      </c>
      <c r="L482">
        <v>5.0332155000000003E-3</v>
      </c>
      <c r="M482">
        <v>1138</v>
      </c>
      <c r="N482">
        <v>6.9397709320000001</v>
      </c>
      <c r="O482">
        <v>3.7237090899999999E-2</v>
      </c>
    </row>
    <row r="483" spans="1:15" x14ac:dyDescent="0.25">
      <c r="A483" s="6">
        <v>1139</v>
      </c>
      <c r="B483" s="6">
        <v>11.0831255</v>
      </c>
      <c r="C483" s="6">
        <v>0.108280827</v>
      </c>
      <c r="D483" s="6">
        <v>1140</v>
      </c>
      <c r="E483" s="6">
        <v>56.268840699999998</v>
      </c>
      <c r="F483" s="6">
        <v>0.11980096599999999</v>
      </c>
      <c r="J483">
        <v>1139</v>
      </c>
      <c r="K483">
        <v>0.65183064199999996</v>
      </c>
      <c r="L483">
        <v>2.0376120099999999E-2</v>
      </c>
      <c r="M483">
        <v>1140</v>
      </c>
      <c r="N483">
        <v>7.1125592419999997</v>
      </c>
      <c r="O483">
        <v>9.2155397700000002E-2</v>
      </c>
    </row>
    <row r="484" spans="1:15" x14ac:dyDescent="0.25">
      <c r="A484" s="6">
        <v>1141</v>
      </c>
      <c r="B484" s="6">
        <v>5.8456143999999997</v>
      </c>
      <c r="C484" s="6">
        <v>4.9338752E-2</v>
      </c>
      <c r="D484" s="6">
        <v>1142</v>
      </c>
      <c r="E484" s="6">
        <v>11.3359708</v>
      </c>
      <c r="F484" s="6">
        <v>3.9298586000000003E-2</v>
      </c>
      <c r="J484">
        <v>1141</v>
      </c>
      <c r="K484">
        <v>0.591491867</v>
      </c>
      <c r="L484">
        <v>2.8518656E-2</v>
      </c>
      <c r="M484">
        <v>1142</v>
      </c>
      <c r="N484">
        <v>1.0979718860000001</v>
      </c>
      <c r="O484">
        <v>9.6128367999999999E-3</v>
      </c>
    </row>
    <row r="485" spans="1:15" x14ac:dyDescent="0.25">
      <c r="A485" s="6">
        <v>1143</v>
      </c>
      <c r="B485" s="6">
        <v>5.4694132</v>
      </c>
      <c r="C485" s="6">
        <v>0.102228583</v>
      </c>
      <c r="D485" s="6">
        <v>1144</v>
      </c>
      <c r="E485" s="6">
        <v>10.952954399999999</v>
      </c>
      <c r="F485" s="6">
        <v>3.9487239E-2</v>
      </c>
      <c r="J485">
        <v>1143</v>
      </c>
      <c r="K485">
        <v>0.42961024799999997</v>
      </c>
      <c r="L485">
        <v>1.6543534200000001E-2</v>
      </c>
      <c r="M485">
        <v>1144</v>
      </c>
      <c r="N485">
        <v>1.025656779</v>
      </c>
      <c r="O485">
        <v>1.8051928299999999E-2</v>
      </c>
    </row>
    <row r="486" spans="1:15" x14ac:dyDescent="0.25">
      <c r="A486" s="6">
        <v>1145</v>
      </c>
      <c r="B486" s="6">
        <v>5.7249847000000003</v>
      </c>
      <c r="C486" s="6">
        <v>5.409428E-3</v>
      </c>
      <c r="D486" s="6">
        <v>1146</v>
      </c>
      <c r="E486" s="6">
        <v>11.0115655</v>
      </c>
      <c r="F486" s="6">
        <v>0.121202081</v>
      </c>
      <c r="J486">
        <v>1145</v>
      </c>
      <c r="K486">
        <v>0.52557632700000001</v>
      </c>
      <c r="L486">
        <v>4.0721463000000001E-3</v>
      </c>
      <c r="M486">
        <v>1146</v>
      </c>
      <c r="N486">
        <v>1.1849145750000001</v>
      </c>
      <c r="O486">
        <v>1.2329148700000001E-2</v>
      </c>
    </row>
    <row r="487" spans="1:15" x14ac:dyDescent="0.25">
      <c r="A487" s="6">
        <v>1147</v>
      </c>
      <c r="B487" s="6">
        <v>6.3267702999999997</v>
      </c>
      <c r="C487" s="6">
        <v>7.3380217999999997E-2</v>
      </c>
      <c r="D487" s="6">
        <v>1148</v>
      </c>
      <c r="E487" s="6">
        <v>8.3468070999999995</v>
      </c>
      <c r="F487" s="6">
        <v>8.7800275999999997E-2</v>
      </c>
      <c r="J487">
        <v>1147</v>
      </c>
      <c r="K487">
        <v>0.445216049</v>
      </c>
      <c r="L487">
        <v>1.00252473E-2</v>
      </c>
      <c r="M487">
        <v>1148</v>
      </c>
      <c r="N487">
        <v>0.63537461299999998</v>
      </c>
      <c r="O487">
        <v>1.21849271E-2</v>
      </c>
    </row>
    <row r="488" spans="1:15" x14ac:dyDescent="0.25">
      <c r="A488" s="6">
        <v>1149</v>
      </c>
      <c r="B488" s="6">
        <v>5.7174879000000001</v>
      </c>
      <c r="C488" s="6">
        <v>2.5654645E-2</v>
      </c>
      <c r="D488" s="6">
        <v>1150</v>
      </c>
      <c r="E488" s="6">
        <v>9.0664963000000007</v>
      </c>
      <c r="F488" s="6">
        <v>7.4976921000000002E-2</v>
      </c>
      <c r="J488">
        <v>1149</v>
      </c>
      <c r="K488">
        <v>0.46030988499999997</v>
      </c>
      <c r="L488">
        <v>3.1134337599999999E-2</v>
      </c>
      <c r="M488">
        <v>1150</v>
      </c>
      <c r="N488">
        <v>0.78868995399999997</v>
      </c>
      <c r="O488">
        <v>1.10303298E-2</v>
      </c>
    </row>
    <row r="489" spans="1:15" x14ac:dyDescent="0.25">
      <c r="A489" s="6">
        <v>1151</v>
      </c>
      <c r="B489" s="6">
        <v>6.2565733000000003</v>
      </c>
      <c r="C489" s="6">
        <v>2.9581591000000001E-2</v>
      </c>
      <c r="D489" s="6">
        <v>1152</v>
      </c>
      <c r="E489" s="6">
        <v>8.3543038000000003</v>
      </c>
      <c r="F489" s="6">
        <v>8.3059281999999998E-2</v>
      </c>
      <c r="J489">
        <v>1151</v>
      </c>
      <c r="K489">
        <v>0.42327467699999999</v>
      </c>
      <c r="L489">
        <v>1.2751047E-2</v>
      </c>
      <c r="M489">
        <v>1152</v>
      </c>
      <c r="N489">
        <v>0.67907451299999999</v>
      </c>
      <c r="O489">
        <v>1.82430617E-2</v>
      </c>
    </row>
    <row r="490" spans="1:15" x14ac:dyDescent="0.25">
      <c r="A490" s="6">
        <v>1153</v>
      </c>
      <c r="B490" s="6">
        <v>8.2629795999999995</v>
      </c>
      <c r="C490" s="6">
        <v>0.108460838</v>
      </c>
      <c r="D490" s="6">
        <v>1154</v>
      </c>
      <c r="E490" s="6">
        <v>37.595086199999997</v>
      </c>
      <c r="F490" s="6">
        <v>0.14946985500000001</v>
      </c>
      <c r="J490">
        <v>1153</v>
      </c>
      <c r="K490">
        <v>0.99420747799999998</v>
      </c>
      <c r="L490">
        <v>1.20344645E-2</v>
      </c>
      <c r="M490">
        <v>1154</v>
      </c>
      <c r="N490">
        <v>6.3729521389999997</v>
      </c>
      <c r="O490">
        <v>7.9495431599999999E-2</v>
      </c>
    </row>
    <row r="491" spans="1:15" x14ac:dyDescent="0.25">
      <c r="A491" s="6">
        <v>1155</v>
      </c>
      <c r="B491" s="6">
        <v>11.4381994</v>
      </c>
      <c r="C491" s="6">
        <v>7.1961306000000003E-2</v>
      </c>
      <c r="D491" s="6">
        <v>1156</v>
      </c>
      <c r="E491" s="6">
        <v>41.179901899999997</v>
      </c>
      <c r="F491" s="6">
        <v>0.24985078499999999</v>
      </c>
      <c r="J491">
        <v>1155</v>
      </c>
      <c r="K491">
        <v>1.9898886840000001</v>
      </c>
      <c r="L491">
        <v>8.6184694999999999E-3</v>
      </c>
      <c r="M491">
        <v>1156</v>
      </c>
      <c r="N491">
        <v>6.7322421160000001</v>
      </c>
      <c r="O491">
        <v>4.9427308400000002E-2</v>
      </c>
    </row>
    <row r="492" spans="1:15" x14ac:dyDescent="0.25">
      <c r="A492" s="6">
        <v>1157</v>
      </c>
      <c r="B492" s="6">
        <v>9.1332856000000007</v>
      </c>
      <c r="C492" s="6">
        <v>8.4950251000000004E-2</v>
      </c>
      <c r="D492" s="6">
        <v>1158</v>
      </c>
      <c r="E492" s="6">
        <v>40.777802800000003</v>
      </c>
      <c r="F492" s="6">
        <v>0.17521924699999999</v>
      </c>
      <c r="J492">
        <v>1157</v>
      </c>
      <c r="K492">
        <v>1.1010802470000001</v>
      </c>
      <c r="L492">
        <v>2.3039166900000001E-2</v>
      </c>
      <c r="M492">
        <v>1158</v>
      </c>
      <c r="N492">
        <v>6.4927154639999998</v>
      </c>
      <c r="O492">
        <v>7.9174108999999996E-3</v>
      </c>
    </row>
    <row r="493" spans="1:15" x14ac:dyDescent="0.25">
      <c r="A493" s="6"/>
      <c r="B493" s="6"/>
      <c r="C493" s="6"/>
      <c r="D493" s="6">
        <v>1160</v>
      </c>
      <c r="E493" s="6">
        <v>22.976398799999998</v>
      </c>
      <c r="F493" s="6">
        <v>0.247984808</v>
      </c>
      <c r="M493">
        <v>1160</v>
      </c>
      <c r="N493">
        <v>3.052491077</v>
      </c>
      <c r="O493">
        <v>3.1123918399999999E-2</v>
      </c>
    </row>
    <row r="494" spans="1:15" x14ac:dyDescent="0.25">
      <c r="A494" s="6"/>
      <c r="B494" s="6"/>
      <c r="C494" s="6"/>
      <c r="D494" s="6">
        <v>1162</v>
      </c>
      <c r="E494" s="6">
        <v>23.242193100000001</v>
      </c>
      <c r="F494" s="6">
        <v>0.207948562</v>
      </c>
      <c r="M494">
        <v>1162</v>
      </c>
      <c r="N494">
        <v>3.288360833</v>
      </c>
      <c r="O494">
        <v>1.87583053E-2</v>
      </c>
    </row>
    <row r="495" spans="1:15" x14ac:dyDescent="0.25">
      <c r="A495" s="6"/>
      <c r="B495" s="6"/>
      <c r="C495" s="6"/>
      <c r="D495" s="6">
        <v>1164</v>
      </c>
      <c r="E495" s="6">
        <v>24.4757514</v>
      </c>
      <c r="F495" s="6">
        <v>0.24985078499999999</v>
      </c>
      <c r="M495">
        <v>1164</v>
      </c>
      <c r="N495">
        <v>3.3541849510000001</v>
      </c>
      <c r="O495">
        <v>2.1498844499999999E-2</v>
      </c>
    </row>
    <row r="496" spans="1:15" x14ac:dyDescent="0.25">
      <c r="A496" s="6"/>
      <c r="B496" s="6"/>
      <c r="C496" s="6"/>
      <c r="D496" s="6">
        <v>1166</v>
      </c>
      <c r="E496" s="6">
        <v>22.240352999999999</v>
      </c>
      <c r="F496" s="6">
        <v>0.20320386200000001</v>
      </c>
      <c r="M496">
        <v>1166</v>
      </c>
      <c r="N496">
        <v>3.136599672</v>
      </c>
      <c r="O496">
        <v>2.1498844600000001E-2</v>
      </c>
    </row>
    <row r="497" spans="1:15" x14ac:dyDescent="0.25">
      <c r="A497" s="6"/>
      <c r="B497" s="6"/>
      <c r="C497" s="6"/>
      <c r="D497" s="6">
        <v>1168</v>
      </c>
      <c r="E497" s="6">
        <v>24.57798</v>
      </c>
      <c r="F497" s="6">
        <v>0.13144756499999999</v>
      </c>
      <c r="M497">
        <v>1168</v>
      </c>
      <c r="N497">
        <v>3.7134749280000001</v>
      </c>
      <c r="O497">
        <v>4.4375186699999999E-2</v>
      </c>
    </row>
    <row r="498" spans="1:15" x14ac:dyDescent="0.25">
      <c r="A498" s="6"/>
      <c r="B498" s="6"/>
      <c r="C498" s="6"/>
      <c r="D498" s="6">
        <v>1170</v>
      </c>
      <c r="E498" s="6">
        <v>23.978238900000001</v>
      </c>
      <c r="F498" s="6">
        <v>0.27892567200000001</v>
      </c>
      <c r="M498">
        <v>1170</v>
      </c>
      <c r="N498">
        <v>3.2837897140000001</v>
      </c>
      <c r="O498">
        <v>3.95553721E-2</v>
      </c>
    </row>
    <row r="499" spans="1:15" x14ac:dyDescent="0.25">
      <c r="A499" s="6"/>
      <c r="B499" s="6"/>
      <c r="C499" s="6"/>
      <c r="D499" s="6">
        <v>1172</v>
      </c>
      <c r="E499" s="6">
        <v>96.056205300000002</v>
      </c>
      <c r="F499" s="6">
        <v>1.0194877529999999</v>
      </c>
      <c r="M499">
        <v>1172</v>
      </c>
      <c r="N499">
        <v>12.678354103</v>
      </c>
      <c r="O499">
        <v>9.42182991E-2</v>
      </c>
    </row>
    <row r="500" spans="1:15" x14ac:dyDescent="0.25">
      <c r="A500" s="6"/>
      <c r="B500" s="6"/>
      <c r="C500" s="6"/>
      <c r="D500" s="6">
        <v>1174</v>
      </c>
      <c r="E500" s="6">
        <v>98.536952200000002</v>
      </c>
      <c r="F500" s="6">
        <v>0.95054870700000005</v>
      </c>
      <c r="M500">
        <v>1174</v>
      </c>
      <c r="N500">
        <v>13.294540987</v>
      </c>
      <c r="O500">
        <v>4.0587832800000001E-2</v>
      </c>
    </row>
    <row r="501" spans="1:15" x14ac:dyDescent="0.25">
      <c r="A501" s="6"/>
      <c r="B501" s="6"/>
      <c r="C501" s="6"/>
      <c r="D501" s="6">
        <v>1176</v>
      </c>
      <c r="E501" s="6">
        <v>98.325679800000003</v>
      </c>
      <c r="F501" s="6">
        <v>1.130693095</v>
      </c>
      <c r="M501">
        <v>1176</v>
      </c>
      <c r="N501">
        <v>12.863941547</v>
      </c>
      <c r="O501">
        <v>0.118792827</v>
      </c>
    </row>
    <row r="502" spans="1:15" x14ac:dyDescent="0.25">
      <c r="A502" s="6"/>
      <c r="B502" s="6"/>
      <c r="C502" s="6"/>
      <c r="D502" s="6"/>
      <c r="E502" s="6"/>
      <c r="F502" s="6"/>
    </row>
    <row r="503" spans="1:15" x14ac:dyDescent="0.25">
      <c r="A503" s="6"/>
      <c r="B503" s="6"/>
      <c r="C503" s="6"/>
      <c r="D503" s="6"/>
      <c r="E503" s="6"/>
      <c r="F503" s="6"/>
    </row>
    <row r="504" spans="1:15" x14ac:dyDescent="0.25">
      <c r="A504" s="6"/>
      <c r="B504" s="6"/>
      <c r="C504" s="6"/>
      <c r="D504" s="6"/>
      <c r="E504" s="6"/>
      <c r="F504" s="6"/>
    </row>
    <row r="505" spans="1:15" x14ac:dyDescent="0.25">
      <c r="A505" s="6"/>
      <c r="B505" s="6"/>
      <c r="C505" s="6"/>
      <c r="D505" s="6"/>
      <c r="E505" s="6"/>
      <c r="F505" s="6"/>
    </row>
    <row r="506" spans="1:15" x14ac:dyDescent="0.25">
      <c r="A506" s="6"/>
      <c r="B506" s="6"/>
      <c r="C506" s="6"/>
      <c r="D506" s="6"/>
      <c r="E506" s="6"/>
      <c r="F506" s="6"/>
    </row>
    <row r="507" spans="1:15" x14ac:dyDescent="0.25">
      <c r="A507" s="6"/>
      <c r="B507" s="6"/>
      <c r="C507" s="6"/>
      <c r="D507" s="6"/>
      <c r="E507" s="6"/>
      <c r="F507" s="6"/>
    </row>
    <row r="508" spans="1:15" x14ac:dyDescent="0.25">
      <c r="A508" s="6"/>
      <c r="B508" s="6"/>
      <c r="C508" s="6"/>
      <c r="D508" s="6"/>
      <c r="E508" s="6"/>
      <c r="F508" s="6"/>
    </row>
    <row r="509" spans="1:15" x14ac:dyDescent="0.25">
      <c r="A509" s="6"/>
      <c r="B509" s="6"/>
      <c r="C509" s="6"/>
      <c r="D509" s="6"/>
      <c r="E509" s="6"/>
      <c r="F509" s="6"/>
    </row>
    <row r="510" spans="1:15" x14ac:dyDescent="0.25">
      <c r="A510" s="6"/>
      <c r="B510" s="6"/>
      <c r="C510" s="6"/>
      <c r="D510" s="6"/>
      <c r="E510" s="6"/>
      <c r="F510" s="6"/>
    </row>
    <row r="511" spans="1:15" x14ac:dyDescent="0.25">
      <c r="A511" s="6"/>
      <c r="B511" s="6"/>
      <c r="C511" s="6"/>
      <c r="D511" s="6"/>
      <c r="E511" s="6"/>
      <c r="F511" s="6"/>
    </row>
    <row r="512" spans="1:15" x14ac:dyDescent="0.25">
      <c r="A512" s="6"/>
      <c r="B512" s="6"/>
      <c r="C512" s="6"/>
      <c r="D512" s="6"/>
      <c r="E512" s="6"/>
      <c r="F512" s="6"/>
    </row>
    <row r="513" spans="1:6" x14ac:dyDescent="0.25">
      <c r="A513" s="6"/>
      <c r="B513" s="6"/>
      <c r="C513" s="6"/>
      <c r="D513" s="6"/>
      <c r="E513" s="6"/>
      <c r="F513" s="6"/>
    </row>
    <row r="514" spans="1:6" x14ac:dyDescent="0.25">
      <c r="A514" s="6"/>
      <c r="B514" s="6"/>
      <c r="C514" s="6"/>
      <c r="D514" s="6"/>
      <c r="E514" s="6"/>
      <c r="F514" s="6"/>
    </row>
    <row r="515" spans="1:6" x14ac:dyDescent="0.25">
      <c r="A515" s="6"/>
      <c r="B515" s="6"/>
      <c r="C515" s="6"/>
      <c r="D515" s="6"/>
      <c r="E515" s="6"/>
      <c r="F515" s="6"/>
    </row>
    <row r="516" spans="1:6" x14ac:dyDescent="0.25">
      <c r="A516" s="6"/>
      <c r="B516" s="6"/>
      <c r="C516" s="6"/>
      <c r="D516" s="6"/>
      <c r="E516" s="6"/>
      <c r="F516" s="6"/>
    </row>
    <row r="517" spans="1:6" x14ac:dyDescent="0.25">
      <c r="A517" s="6"/>
      <c r="B517" s="6"/>
      <c r="C517" s="6"/>
      <c r="D517" s="6"/>
      <c r="E517" s="6"/>
      <c r="F517" s="6"/>
    </row>
    <row r="518" spans="1:6" x14ac:dyDescent="0.25">
      <c r="A518" s="6"/>
      <c r="B518" s="6"/>
      <c r="C518" s="6"/>
      <c r="D518" s="6"/>
      <c r="E518" s="6"/>
      <c r="F518" s="6"/>
    </row>
    <row r="519" spans="1:6" x14ac:dyDescent="0.25">
      <c r="A519" s="6"/>
      <c r="B519" s="6"/>
      <c r="C519" s="6"/>
      <c r="D519" s="6"/>
      <c r="E519" s="6"/>
      <c r="F519" s="6"/>
    </row>
    <row r="520" spans="1:6" x14ac:dyDescent="0.25">
      <c r="A520" s="6"/>
      <c r="B520" s="6"/>
      <c r="C520" s="6"/>
      <c r="D520" s="6"/>
      <c r="E520" s="6"/>
      <c r="F520" s="6"/>
    </row>
    <row r="521" spans="1:6" x14ac:dyDescent="0.25">
      <c r="A521" s="6"/>
      <c r="B521" s="6"/>
      <c r="C521" s="6"/>
      <c r="D521" s="6"/>
      <c r="E521" s="6"/>
      <c r="F521" s="6"/>
    </row>
    <row r="522" spans="1:6" x14ac:dyDescent="0.25">
      <c r="A522" s="6"/>
      <c r="B522" s="6"/>
      <c r="C522" s="6"/>
      <c r="D522" s="6"/>
      <c r="E522" s="6"/>
      <c r="F522" s="6"/>
    </row>
    <row r="523" spans="1:6" x14ac:dyDescent="0.25">
      <c r="A523" s="6"/>
      <c r="B523" s="6"/>
      <c r="C523" s="6"/>
      <c r="D523" s="6"/>
      <c r="E523" s="6"/>
      <c r="F523" s="6"/>
    </row>
    <row r="524" spans="1:6" x14ac:dyDescent="0.25">
      <c r="A524" s="6"/>
      <c r="B524" s="6"/>
      <c r="C524" s="6"/>
      <c r="D524" s="6"/>
      <c r="E524" s="6"/>
      <c r="F524" s="6"/>
    </row>
    <row r="525" spans="1:6" x14ac:dyDescent="0.25">
      <c r="A525" s="6"/>
      <c r="B525" s="6"/>
      <c r="C525" s="6"/>
      <c r="D525" s="6"/>
      <c r="E525" s="6"/>
      <c r="F525" s="6"/>
    </row>
    <row r="526" spans="1:6" x14ac:dyDescent="0.25">
      <c r="A526" s="6"/>
      <c r="B526" s="6"/>
      <c r="C526" s="6"/>
      <c r="D526" s="6"/>
      <c r="E526" s="6"/>
      <c r="F526" s="6"/>
    </row>
    <row r="527" spans="1:6" x14ac:dyDescent="0.25">
      <c r="A527" s="6"/>
      <c r="B527" s="6"/>
      <c r="C527" s="6"/>
      <c r="D527" s="6"/>
      <c r="E527" s="6"/>
      <c r="F527" s="6"/>
    </row>
    <row r="528" spans="1:6" x14ac:dyDescent="0.25">
      <c r="A528" s="6"/>
      <c r="B528" s="6"/>
      <c r="C528" s="6"/>
      <c r="D528" s="6"/>
      <c r="E528" s="6"/>
      <c r="F528" s="6"/>
    </row>
    <row r="529" spans="1:6" x14ac:dyDescent="0.25">
      <c r="A529" s="6"/>
      <c r="B529" s="6"/>
      <c r="C529" s="6"/>
      <c r="D529" s="6"/>
      <c r="E529" s="6"/>
      <c r="F529" s="6"/>
    </row>
    <row r="530" spans="1:6" x14ac:dyDescent="0.25">
      <c r="A530" s="6"/>
      <c r="B530" s="6"/>
      <c r="C530" s="6"/>
      <c r="D530" s="6"/>
      <c r="E530" s="6"/>
      <c r="F530" s="6"/>
    </row>
    <row r="531" spans="1:6" x14ac:dyDescent="0.25">
      <c r="A531" s="6"/>
      <c r="B531" s="6"/>
      <c r="C531" s="6"/>
      <c r="D531" s="6"/>
      <c r="E531" s="6"/>
      <c r="F531" s="6"/>
    </row>
    <row r="532" spans="1:6" x14ac:dyDescent="0.25">
      <c r="A532" s="6"/>
      <c r="B532" s="6"/>
      <c r="C532" s="6"/>
      <c r="D532" s="6"/>
      <c r="E532" s="6"/>
      <c r="F532" s="6"/>
    </row>
    <row r="533" spans="1:6" x14ac:dyDescent="0.25">
      <c r="A533" s="6"/>
      <c r="B533" s="6"/>
      <c r="C533" s="6"/>
      <c r="D533" s="6"/>
      <c r="E533" s="6"/>
      <c r="F533" s="6"/>
    </row>
    <row r="534" spans="1:6" x14ac:dyDescent="0.25">
      <c r="A534" s="6"/>
      <c r="B534" s="6"/>
      <c r="C534" s="6"/>
      <c r="D534" s="6"/>
      <c r="E534" s="6"/>
      <c r="F534" s="6"/>
    </row>
    <row r="535" spans="1:6" x14ac:dyDescent="0.25">
      <c r="A535" s="6"/>
      <c r="B535" s="6"/>
      <c r="C535" s="6"/>
      <c r="D535" s="6"/>
      <c r="E535" s="6"/>
      <c r="F535" s="6"/>
    </row>
    <row r="536" spans="1:6" x14ac:dyDescent="0.25">
      <c r="A536" s="6"/>
      <c r="B536" s="6"/>
      <c r="C536" s="6"/>
      <c r="D536" s="6"/>
      <c r="E536" s="6"/>
      <c r="F536" s="6"/>
    </row>
    <row r="537" spans="1:6" x14ac:dyDescent="0.25">
      <c r="A537" s="6"/>
      <c r="B537" s="6"/>
      <c r="C537" s="6"/>
      <c r="D537" s="6"/>
      <c r="E537" s="6"/>
      <c r="F537" s="6"/>
    </row>
    <row r="538" spans="1:6" x14ac:dyDescent="0.25">
      <c r="A538" s="6"/>
      <c r="B538" s="6"/>
      <c r="C538" s="6"/>
      <c r="D538" s="6"/>
      <c r="E538" s="6"/>
      <c r="F538" s="6"/>
    </row>
    <row r="539" spans="1:6" x14ac:dyDescent="0.25">
      <c r="A539" s="6"/>
      <c r="B539" s="6"/>
      <c r="C539" s="6"/>
      <c r="D539" s="6"/>
      <c r="E539" s="6"/>
      <c r="F539" s="6"/>
    </row>
    <row r="540" spans="1:6" x14ac:dyDescent="0.25">
      <c r="A540" s="6"/>
      <c r="B540" s="6"/>
      <c r="C540" s="6"/>
      <c r="D540" s="6"/>
      <c r="E540" s="6"/>
      <c r="F540" s="6"/>
    </row>
    <row r="541" spans="1:6" x14ac:dyDescent="0.25">
      <c r="A541" s="6"/>
      <c r="B541" s="6"/>
      <c r="C541" s="6"/>
      <c r="D541" s="6"/>
      <c r="E541" s="6"/>
      <c r="F541" s="6"/>
    </row>
    <row r="542" spans="1:6" x14ac:dyDescent="0.25">
      <c r="A542" s="6"/>
      <c r="B542" s="6"/>
      <c r="C542" s="6"/>
      <c r="D542" s="6"/>
      <c r="E542" s="6"/>
      <c r="F542" s="6"/>
    </row>
    <row r="543" spans="1:6" x14ac:dyDescent="0.25">
      <c r="A543" s="6"/>
      <c r="B543" s="6"/>
      <c r="C543" s="6"/>
      <c r="D543" s="6"/>
      <c r="E543" s="6"/>
      <c r="F543" s="6"/>
    </row>
    <row r="544" spans="1:6" x14ac:dyDescent="0.25">
      <c r="A544" s="6"/>
      <c r="B544" s="6"/>
      <c r="C544" s="6"/>
      <c r="D544" s="6"/>
      <c r="E544" s="6"/>
      <c r="F544" s="6"/>
    </row>
    <row r="545" spans="1:6" x14ac:dyDescent="0.25">
      <c r="A545" s="6"/>
      <c r="B545" s="6"/>
      <c r="C545" s="6"/>
      <c r="D545" s="6"/>
      <c r="E545" s="6"/>
      <c r="F545" s="6"/>
    </row>
    <row r="546" spans="1:6" x14ac:dyDescent="0.25">
      <c r="A546" s="6"/>
      <c r="B546" s="6"/>
      <c r="C546" s="6"/>
      <c r="D546" s="6"/>
      <c r="E546" s="6"/>
      <c r="F546" s="6"/>
    </row>
    <row r="547" spans="1:6" x14ac:dyDescent="0.25">
      <c r="A547" s="6"/>
      <c r="B547" s="6"/>
      <c r="C547" s="6"/>
      <c r="D547" s="6"/>
      <c r="E547" s="6"/>
      <c r="F547" s="6"/>
    </row>
    <row r="548" spans="1:6" x14ac:dyDescent="0.25">
      <c r="A548" s="6"/>
      <c r="B548" s="6"/>
      <c r="C548" s="6"/>
      <c r="D548" s="6"/>
      <c r="E548" s="6"/>
      <c r="F548" s="6"/>
    </row>
    <row r="549" spans="1:6" x14ac:dyDescent="0.25">
      <c r="A549" s="6"/>
      <c r="B549" s="6"/>
      <c r="C549" s="6"/>
      <c r="D549" s="6"/>
      <c r="E549" s="6"/>
      <c r="F549" s="6"/>
    </row>
    <row r="550" spans="1:6" x14ac:dyDescent="0.25">
      <c r="A550" s="6"/>
      <c r="B550" s="6"/>
      <c r="C550" s="6"/>
      <c r="D550" s="6"/>
      <c r="E550" s="6"/>
      <c r="F550" s="6"/>
    </row>
    <row r="551" spans="1:6" x14ac:dyDescent="0.25">
      <c r="A551" s="6"/>
      <c r="B551" s="6"/>
      <c r="C551" s="6"/>
      <c r="D551" s="6"/>
      <c r="E551" s="6"/>
      <c r="F551" s="6"/>
    </row>
    <row r="552" spans="1:6" x14ac:dyDescent="0.25">
      <c r="A552" s="6"/>
      <c r="B552" s="6"/>
      <c r="C552" s="6"/>
      <c r="D552" s="6"/>
      <c r="E552" s="6"/>
      <c r="F552" s="6"/>
    </row>
    <row r="553" spans="1:6" x14ac:dyDescent="0.25">
      <c r="A553" s="6"/>
      <c r="B553" s="6"/>
      <c r="C553" s="6"/>
      <c r="D553" s="6"/>
      <c r="E553" s="6"/>
      <c r="F553" s="6"/>
    </row>
    <row r="554" spans="1:6" x14ac:dyDescent="0.25">
      <c r="A554" s="6"/>
      <c r="B554" s="6"/>
      <c r="C554" s="6"/>
      <c r="D554" s="6"/>
      <c r="E554" s="6"/>
      <c r="F554" s="6"/>
    </row>
    <row r="555" spans="1:6" x14ac:dyDescent="0.25">
      <c r="A555" s="6"/>
      <c r="B555" s="6"/>
      <c r="C555" s="6"/>
      <c r="D555" s="6"/>
      <c r="E555" s="6"/>
      <c r="F555" s="6"/>
    </row>
    <row r="556" spans="1:6" x14ac:dyDescent="0.25">
      <c r="A556" s="6"/>
      <c r="B556" s="6"/>
      <c r="C556" s="6"/>
      <c r="D556" s="6"/>
      <c r="E556" s="6"/>
      <c r="F556" s="6"/>
    </row>
    <row r="557" spans="1:6" x14ac:dyDescent="0.25">
      <c r="A557" s="6"/>
      <c r="B557" s="6"/>
      <c r="C557" s="6"/>
      <c r="D557" s="6"/>
      <c r="E557" s="6"/>
      <c r="F557" s="6"/>
    </row>
    <row r="558" spans="1:6" x14ac:dyDescent="0.25">
      <c r="A558" s="6"/>
      <c r="B558" s="6"/>
      <c r="C558" s="6"/>
      <c r="D558" s="6"/>
      <c r="E558" s="6"/>
      <c r="F558" s="6"/>
    </row>
    <row r="559" spans="1:6" x14ac:dyDescent="0.25">
      <c r="A559" s="6"/>
      <c r="B559" s="6"/>
      <c r="C559" s="6"/>
      <c r="D559" s="6"/>
      <c r="E559" s="6"/>
      <c r="F559" s="6"/>
    </row>
    <row r="560" spans="1:6" x14ac:dyDescent="0.25">
      <c r="A560" s="6"/>
      <c r="B560" s="6"/>
      <c r="C560" s="6"/>
      <c r="D560" s="6"/>
      <c r="E560" s="6"/>
      <c r="F560" s="6"/>
    </row>
    <row r="561" spans="1:6" x14ac:dyDescent="0.25">
      <c r="A561" s="6"/>
      <c r="B561" s="6"/>
      <c r="C561" s="6"/>
      <c r="D561" s="6"/>
      <c r="E561" s="6"/>
      <c r="F561" s="6"/>
    </row>
    <row r="562" spans="1:6" x14ac:dyDescent="0.25">
      <c r="A562" s="6"/>
      <c r="B562" s="6"/>
      <c r="C562" s="6"/>
      <c r="D562" s="6"/>
      <c r="E562" s="6"/>
      <c r="F562" s="6"/>
    </row>
    <row r="563" spans="1:6" x14ac:dyDescent="0.25">
      <c r="A563" s="6"/>
      <c r="B563" s="6"/>
      <c r="C563" s="6"/>
      <c r="D563" s="6"/>
      <c r="E563" s="6"/>
      <c r="F563" s="6"/>
    </row>
    <row r="564" spans="1:6" x14ac:dyDescent="0.25">
      <c r="A564" s="6"/>
      <c r="B564" s="6"/>
      <c r="C564" s="6"/>
      <c r="D564" s="6"/>
      <c r="E564" s="6"/>
      <c r="F564" s="6"/>
    </row>
    <row r="565" spans="1:6" x14ac:dyDescent="0.25">
      <c r="A565" s="6"/>
      <c r="B565" s="6"/>
      <c r="C565" s="6"/>
      <c r="D565" s="6"/>
      <c r="E565" s="6"/>
      <c r="F565" s="6"/>
    </row>
    <row r="566" spans="1:6" x14ac:dyDescent="0.25">
      <c r="A566" s="6"/>
      <c r="B566" s="6"/>
      <c r="C566" s="6"/>
      <c r="D566" s="6"/>
      <c r="E566" s="6"/>
      <c r="F566" s="6"/>
    </row>
    <row r="567" spans="1:6" x14ac:dyDescent="0.25">
      <c r="A567" s="6"/>
      <c r="B567" s="6"/>
      <c r="C567" s="6"/>
      <c r="D567" s="6"/>
      <c r="E567" s="6"/>
      <c r="F567" s="6"/>
    </row>
    <row r="568" spans="1:6" x14ac:dyDescent="0.25">
      <c r="A568" s="6"/>
      <c r="B568" s="6"/>
      <c r="C568" s="6"/>
      <c r="D568" s="6"/>
      <c r="E568" s="6"/>
      <c r="F568" s="6"/>
    </row>
    <row r="569" spans="1:6" x14ac:dyDescent="0.25">
      <c r="A569" s="6"/>
      <c r="B569" s="6"/>
      <c r="C569" s="6"/>
      <c r="D569" s="6"/>
      <c r="E569" s="6"/>
      <c r="F569" s="6"/>
    </row>
    <row r="570" spans="1:6" x14ac:dyDescent="0.25">
      <c r="A570" s="6"/>
      <c r="B570" s="6"/>
      <c r="C570" s="6"/>
      <c r="D570" s="6"/>
      <c r="E570" s="6"/>
      <c r="F570" s="6"/>
    </row>
    <row r="571" spans="1:6" x14ac:dyDescent="0.25">
      <c r="A571" s="6"/>
      <c r="B571" s="6"/>
      <c r="C571" s="6"/>
      <c r="D571" s="6"/>
      <c r="E571" s="6"/>
      <c r="F571" s="6"/>
    </row>
    <row r="572" spans="1:6" x14ac:dyDescent="0.25">
      <c r="A572" s="6"/>
      <c r="B572" s="6"/>
      <c r="C572" s="6"/>
      <c r="D572" s="6"/>
      <c r="E572" s="6"/>
      <c r="F572" s="6"/>
    </row>
    <row r="573" spans="1:6" x14ac:dyDescent="0.25">
      <c r="A573" s="6"/>
      <c r="B573" s="6"/>
      <c r="C573" s="6"/>
      <c r="D573" s="6"/>
      <c r="E573" s="6"/>
      <c r="F573" s="6"/>
    </row>
    <row r="574" spans="1:6" x14ac:dyDescent="0.25">
      <c r="A574" s="6"/>
      <c r="B574" s="6"/>
      <c r="C574" s="6"/>
      <c r="D574" s="6"/>
      <c r="E574" s="6"/>
      <c r="F574" s="6"/>
    </row>
    <row r="575" spans="1:6" x14ac:dyDescent="0.25">
      <c r="A575" s="6"/>
      <c r="B575" s="6"/>
      <c r="C575" s="6"/>
      <c r="D575" s="6"/>
      <c r="E575" s="6"/>
      <c r="F575" s="6"/>
    </row>
    <row r="576" spans="1:6" x14ac:dyDescent="0.25">
      <c r="A576" s="6"/>
      <c r="B576" s="6"/>
      <c r="C576" s="6"/>
      <c r="D576" s="6"/>
      <c r="E576" s="6"/>
      <c r="F576" s="6"/>
    </row>
    <row r="577" spans="1:6" x14ac:dyDescent="0.25">
      <c r="A577" s="6"/>
      <c r="B577" s="6"/>
      <c r="C577" s="6"/>
      <c r="D577" s="6"/>
      <c r="E577" s="6"/>
      <c r="F577" s="6"/>
    </row>
    <row r="578" spans="1:6" x14ac:dyDescent="0.25">
      <c r="A578" s="6"/>
      <c r="B578" s="6"/>
      <c r="C578" s="6"/>
      <c r="D578" s="6"/>
      <c r="E578" s="6"/>
      <c r="F578" s="6"/>
    </row>
    <row r="579" spans="1:6" x14ac:dyDescent="0.25">
      <c r="A579" s="6"/>
      <c r="B579" s="6"/>
      <c r="C579" s="6"/>
      <c r="D579" s="6"/>
      <c r="E579" s="6"/>
      <c r="F579" s="6"/>
    </row>
    <row r="580" spans="1:6" x14ac:dyDescent="0.25">
      <c r="A580" s="6"/>
      <c r="B580" s="6"/>
      <c r="C580" s="6"/>
      <c r="D580" s="6"/>
      <c r="E580" s="6"/>
      <c r="F580" s="6"/>
    </row>
    <row r="581" spans="1:6" x14ac:dyDescent="0.25">
      <c r="A581" s="6"/>
      <c r="B581" s="6"/>
      <c r="C581" s="6"/>
      <c r="D581" s="6"/>
      <c r="E581" s="6"/>
      <c r="F581" s="6"/>
    </row>
    <row r="582" spans="1:6" x14ac:dyDescent="0.25">
      <c r="A582" s="6"/>
      <c r="B582" s="6"/>
      <c r="C582" s="6"/>
      <c r="D582" s="6"/>
      <c r="E582" s="6"/>
      <c r="F582" s="6"/>
    </row>
    <row r="583" spans="1:6" x14ac:dyDescent="0.25">
      <c r="A583" s="6"/>
      <c r="B583" s="6"/>
      <c r="C583" s="6"/>
      <c r="D583" s="6"/>
      <c r="E583" s="6"/>
      <c r="F583" s="6"/>
    </row>
    <row r="584" spans="1:6" x14ac:dyDescent="0.25">
      <c r="A584" s="6"/>
      <c r="B584" s="6"/>
      <c r="C584" s="6"/>
      <c r="D584" s="6"/>
      <c r="E584" s="6"/>
      <c r="F584" s="6"/>
    </row>
    <row r="585" spans="1:6" x14ac:dyDescent="0.25">
      <c r="A585" s="6"/>
      <c r="B585" s="6"/>
      <c r="C585" s="6"/>
      <c r="D585" s="6"/>
      <c r="E585" s="6"/>
      <c r="F585" s="6"/>
    </row>
    <row r="586" spans="1:6" x14ac:dyDescent="0.25">
      <c r="A586" s="6"/>
      <c r="B586" s="6"/>
      <c r="C586" s="6"/>
      <c r="D586" s="6"/>
      <c r="E586" s="6"/>
      <c r="F586" s="6"/>
    </row>
    <row r="587" spans="1:6" x14ac:dyDescent="0.25">
      <c r="A587" s="6"/>
      <c r="B587" s="6"/>
      <c r="C587" s="6"/>
      <c r="D587" s="6"/>
      <c r="E587" s="6"/>
      <c r="F587" s="6"/>
    </row>
    <row r="588" spans="1:6" x14ac:dyDescent="0.25">
      <c r="A588" s="6"/>
      <c r="B588" s="6"/>
      <c r="C588" s="6"/>
      <c r="D588" s="6"/>
      <c r="E588" s="6"/>
      <c r="F588" s="6"/>
    </row>
    <row r="589" spans="1:6" x14ac:dyDescent="0.25">
      <c r="A589" s="6"/>
      <c r="B589" s="6"/>
      <c r="C589" s="6"/>
      <c r="D589" s="6"/>
      <c r="E589" s="6"/>
      <c r="F589" s="6"/>
    </row>
    <row r="590" spans="1:6" x14ac:dyDescent="0.25">
      <c r="A590" s="6"/>
      <c r="B590" s="6"/>
      <c r="C590" s="6"/>
      <c r="D590" s="6"/>
      <c r="E590" s="6"/>
      <c r="F590" s="6"/>
    </row>
    <row r="591" spans="1:6" x14ac:dyDescent="0.25">
      <c r="A591" s="6"/>
      <c r="B591" s="6"/>
      <c r="C591" s="6"/>
      <c r="D591" s="6"/>
      <c r="E591" s="6"/>
      <c r="F591" s="6"/>
    </row>
    <row r="592" spans="1:6" x14ac:dyDescent="0.25">
      <c r="A592" s="6"/>
      <c r="B592" s="6"/>
      <c r="C592" s="6"/>
      <c r="D592" s="6"/>
      <c r="E592" s="6"/>
      <c r="F592" s="6"/>
    </row>
    <row r="593" spans="1:6" x14ac:dyDescent="0.25">
      <c r="A593" s="6"/>
      <c r="B593" s="6"/>
      <c r="C593" s="6"/>
      <c r="D593" s="6"/>
      <c r="E593" s="6"/>
      <c r="F593" s="6"/>
    </row>
    <row r="594" spans="1:6" x14ac:dyDescent="0.25">
      <c r="A594" s="6"/>
      <c r="B594" s="6"/>
      <c r="C594" s="6"/>
      <c r="D594" s="6"/>
      <c r="E594" s="6"/>
      <c r="F594" s="6"/>
    </row>
    <row r="595" spans="1:6" x14ac:dyDescent="0.25">
      <c r="A595" s="6"/>
      <c r="B595" s="6"/>
      <c r="C595" s="6"/>
      <c r="D595" s="6"/>
      <c r="E595" s="6"/>
      <c r="F595" s="6"/>
    </row>
    <row r="596" spans="1:6" x14ac:dyDescent="0.25">
      <c r="A596" s="6"/>
      <c r="B596" s="6"/>
      <c r="C596" s="6"/>
      <c r="D596" s="6"/>
      <c r="E596" s="6"/>
      <c r="F596" s="6"/>
    </row>
    <row r="597" spans="1:6" x14ac:dyDescent="0.25">
      <c r="A597" s="6"/>
      <c r="B597" s="6"/>
      <c r="C597" s="6"/>
      <c r="D597" s="6"/>
      <c r="E597" s="6"/>
      <c r="F597" s="6"/>
    </row>
    <row r="598" spans="1:6" x14ac:dyDescent="0.25">
      <c r="A598" s="6"/>
      <c r="B598" s="6"/>
      <c r="C598" s="6"/>
      <c r="D598" s="6"/>
      <c r="E598" s="6"/>
      <c r="F598" s="6"/>
    </row>
    <row r="599" spans="1:6" x14ac:dyDescent="0.25">
      <c r="A599" s="6"/>
      <c r="B599" s="6"/>
      <c r="C599" s="6"/>
      <c r="D599" s="6"/>
      <c r="E599" s="6"/>
      <c r="F599" s="6"/>
    </row>
    <row r="600" spans="1:6" x14ac:dyDescent="0.25">
      <c r="A600" s="6"/>
      <c r="B600" s="6"/>
      <c r="C600" s="6"/>
      <c r="D600" s="6"/>
      <c r="E600" s="6"/>
      <c r="F600" s="6"/>
    </row>
    <row r="601" spans="1:6" x14ac:dyDescent="0.25">
      <c r="A601" s="6"/>
      <c r="B601" s="6"/>
      <c r="C601" s="6"/>
      <c r="D601" s="6"/>
      <c r="E601" s="6"/>
      <c r="F601" s="6"/>
    </row>
    <row r="602" spans="1:6" x14ac:dyDescent="0.25">
      <c r="A602" s="6"/>
      <c r="B602" s="6"/>
      <c r="C602" s="6"/>
      <c r="D602" s="6"/>
      <c r="E602" s="6"/>
      <c r="F602" s="6"/>
    </row>
    <row r="603" spans="1:6" x14ac:dyDescent="0.25">
      <c r="A603" s="6"/>
      <c r="B603" s="6"/>
      <c r="C603" s="6"/>
      <c r="D603" s="6"/>
      <c r="E603" s="6"/>
      <c r="F603" s="6"/>
    </row>
    <row r="604" spans="1:6" x14ac:dyDescent="0.25">
      <c r="A604" s="6"/>
      <c r="B604" s="6"/>
      <c r="C604" s="6"/>
      <c r="D604" s="6"/>
      <c r="E604" s="6"/>
      <c r="F604" s="6"/>
    </row>
    <row r="605" spans="1:6" x14ac:dyDescent="0.25">
      <c r="A605" s="6"/>
      <c r="B605" s="6"/>
      <c r="C605" s="6"/>
      <c r="D605" s="6"/>
      <c r="E605" s="6"/>
      <c r="F605" s="6"/>
    </row>
    <row r="606" spans="1:6" x14ac:dyDescent="0.25">
      <c r="A606" s="6"/>
      <c r="B606" s="6"/>
      <c r="C606" s="6"/>
      <c r="D606" s="6"/>
      <c r="E606" s="6"/>
      <c r="F606" s="6"/>
    </row>
    <row r="607" spans="1:6" x14ac:dyDescent="0.25">
      <c r="A607" s="6"/>
      <c r="B607" s="6"/>
      <c r="C607" s="6"/>
      <c r="D607" s="6"/>
      <c r="E607" s="6"/>
      <c r="F607" s="6"/>
    </row>
    <row r="608" spans="1:6" x14ac:dyDescent="0.25">
      <c r="A608" s="6"/>
      <c r="B608" s="6"/>
      <c r="C608" s="6"/>
      <c r="D608" s="6"/>
      <c r="E608" s="6"/>
      <c r="F608" s="6"/>
    </row>
    <row r="609" spans="1:6" x14ac:dyDescent="0.25">
      <c r="A609" s="6"/>
      <c r="B609" s="6"/>
      <c r="C609" s="6"/>
      <c r="D609" s="6"/>
      <c r="E609" s="6"/>
      <c r="F609" s="6"/>
    </row>
    <row r="610" spans="1:6" x14ac:dyDescent="0.25">
      <c r="A610" s="6"/>
      <c r="B610" s="6"/>
      <c r="C610" s="6"/>
      <c r="D610" s="6"/>
      <c r="E610" s="6"/>
      <c r="F610" s="6"/>
    </row>
    <row r="611" spans="1:6" x14ac:dyDescent="0.25">
      <c r="A611" s="6"/>
      <c r="B611" s="6"/>
      <c r="C611" s="6"/>
      <c r="D611" s="6"/>
      <c r="E611" s="6"/>
      <c r="F611" s="6"/>
    </row>
    <row r="612" spans="1:6" x14ac:dyDescent="0.25">
      <c r="A612" s="6"/>
      <c r="B612" s="6"/>
      <c r="C612" s="6"/>
      <c r="D612" s="6"/>
      <c r="E612" s="6"/>
      <c r="F612" s="6"/>
    </row>
    <row r="613" spans="1:6" x14ac:dyDescent="0.25">
      <c r="A613" s="6"/>
      <c r="B613" s="6"/>
      <c r="C613" s="6"/>
      <c r="D613" s="6"/>
      <c r="E613" s="6"/>
      <c r="F613" s="6"/>
    </row>
    <row r="614" spans="1:6" x14ac:dyDescent="0.25">
      <c r="A614" s="6"/>
      <c r="B614" s="6"/>
      <c r="C614" s="6"/>
      <c r="D614" s="6"/>
      <c r="E614" s="6"/>
      <c r="F614" s="6"/>
    </row>
    <row r="615" spans="1:6" x14ac:dyDescent="0.25">
      <c r="A615" s="6"/>
      <c r="B615" s="6"/>
      <c r="C615" s="6"/>
      <c r="D615" s="6"/>
      <c r="E615" s="6"/>
      <c r="F615" s="6"/>
    </row>
    <row r="616" spans="1:6" x14ac:dyDescent="0.25">
      <c r="A616" s="6"/>
      <c r="B616" s="6"/>
      <c r="C616" s="6"/>
      <c r="D616" s="6"/>
      <c r="E616" s="6"/>
      <c r="F616" s="6"/>
    </row>
    <row r="617" spans="1:6" x14ac:dyDescent="0.25">
      <c r="A617" s="6"/>
      <c r="B617" s="6"/>
      <c r="C617" s="6"/>
      <c r="D617" s="6"/>
      <c r="E617" s="6"/>
      <c r="F617" s="6"/>
    </row>
    <row r="618" spans="1:6" x14ac:dyDescent="0.25">
      <c r="A618" s="6"/>
      <c r="B618" s="6"/>
      <c r="C618" s="6"/>
      <c r="D618" s="6"/>
      <c r="E618" s="6"/>
      <c r="F618" s="6"/>
    </row>
    <row r="619" spans="1:6" x14ac:dyDescent="0.25">
      <c r="A619" s="6"/>
      <c r="B619" s="6"/>
      <c r="C619" s="6"/>
      <c r="D619" s="6"/>
      <c r="E619" s="6"/>
      <c r="F619" s="6"/>
    </row>
    <row r="620" spans="1:6" x14ac:dyDescent="0.25">
      <c r="A620" s="6"/>
      <c r="B620" s="6"/>
      <c r="C620" s="6"/>
      <c r="D620" s="6"/>
      <c r="E620" s="6"/>
      <c r="F620" s="6"/>
    </row>
    <row r="621" spans="1:6" x14ac:dyDescent="0.25">
      <c r="A621" s="6"/>
      <c r="B621" s="6"/>
      <c r="C621" s="6"/>
      <c r="D621" s="6"/>
      <c r="E621" s="6"/>
      <c r="F621" s="6"/>
    </row>
    <row r="622" spans="1:6" x14ac:dyDescent="0.25">
      <c r="A622" s="6"/>
      <c r="B622" s="6"/>
      <c r="C622" s="6"/>
      <c r="D622" s="6"/>
      <c r="E622" s="6"/>
      <c r="F622" s="6"/>
    </row>
    <row r="623" spans="1:6" x14ac:dyDescent="0.25">
      <c r="A623" s="6"/>
      <c r="B623" s="6"/>
      <c r="C623" s="6"/>
      <c r="D623" s="6"/>
      <c r="E623" s="6"/>
      <c r="F623" s="6"/>
    </row>
    <row r="624" spans="1:6" x14ac:dyDescent="0.25">
      <c r="A624" s="6"/>
      <c r="B624" s="6"/>
      <c r="C624" s="6"/>
      <c r="D624" s="6"/>
      <c r="E624" s="6"/>
      <c r="F624" s="6"/>
    </row>
    <row r="625" spans="1:6" x14ac:dyDescent="0.25">
      <c r="A625" s="6"/>
      <c r="B625" s="6"/>
      <c r="C625" s="6"/>
      <c r="D625" s="6"/>
      <c r="E625" s="6"/>
      <c r="F625" s="6"/>
    </row>
    <row r="626" spans="1:6" x14ac:dyDescent="0.25">
      <c r="A626" s="6"/>
      <c r="B626" s="6"/>
      <c r="C626" s="6"/>
      <c r="D626" s="6"/>
      <c r="E626" s="6"/>
      <c r="F626" s="6"/>
    </row>
    <row r="627" spans="1:6" x14ac:dyDescent="0.25">
      <c r="A627" s="6"/>
      <c r="B627" s="6"/>
      <c r="C627" s="6"/>
      <c r="D627" s="6"/>
      <c r="E627" s="6"/>
      <c r="F627" s="6"/>
    </row>
    <row r="628" spans="1:6" x14ac:dyDescent="0.25">
      <c r="A628" s="6"/>
      <c r="B628" s="6"/>
      <c r="C628" s="6"/>
      <c r="D628" s="6"/>
      <c r="E628" s="6"/>
      <c r="F628" s="6"/>
    </row>
    <row r="629" spans="1:6" x14ac:dyDescent="0.25">
      <c r="A629" s="6"/>
      <c r="B629" s="6"/>
      <c r="C629" s="6"/>
      <c r="D629" s="6"/>
      <c r="E629" s="6"/>
      <c r="F629" s="6"/>
    </row>
    <row r="630" spans="1:6" x14ac:dyDescent="0.25">
      <c r="A630" s="6"/>
      <c r="B630" s="6"/>
      <c r="C630" s="6"/>
      <c r="D630" s="6"/>
      <c r="E630" s="6"/>
      <c r="F630" s="6"/>
    </row>
    <row r="631" spans="1:6" x14ac:dyDescent="0.25">
      <c r="A631" s="6"/>
      <c r="B631" s="6"/>
      <c r="C631" s="6"/>
      <c r="D631" s="6"/>
      <c r="E631" s="6"/>
      <c r="F631" s="6"/>
    </row>
    <row r="632" spans="1:6" x14ac:dyDescent="0.25">
      <c r="A632" s="6"/>
      <c r="B632" s="6"/>
      <c r="C632" s="6"/>
      <c r="D632" s="6"/>
      <c r="E632" s="6"/>
      <c r="F632" s="6"/>
    </row>
    <row r="633" spans="1:6" x14ac:dyDescent="0.25">
      <c r="A633" s="6"/>
      <c r="B633" s="6"/>
      <c r="C633" s="6"/>
      <c r="D633" s="6"/>
      <c r="E633" s="6"/>
      <c r="F633" s="6"/>
    </row>
    <row r="634" spans="1:6" x14ac:dyDescent="0.25">
      <c r="A634" s="6"/>
      <c r="B634" s="6"/>
      <c r="C634" s="6"/>
      <c r="D634" s="6"/>
      <c r="E634" s="6"/>
      <c r="F634" s="6"/>
    </row>
    <row r="635" spans="1:6" x14ac:dyDescent="0.25">
      <c r="A635" s="6"/>
      <c r="B635" s="6"/>
      <c r="C635" s="6"/>
      <c r="D635" s="6"/>
      <c r="E635" s="6"/>
      <c r="F635" s="6"/>
    </row>
    <row r="636" spans="1:6" x14ac:dyDescent="0.25">
      <c r="A636" s="6"/>
      <c r="B636" s="6"/>
      <c r="C636" s="6"/>
      <c r="D636" s="6"/>
      <c r="E636" s="6"/>
      <c r="F636" s="6"/>
    </row>
    <row r="637" spans="1:6" x14ac:dyDescent="0.25">
      <c r="A637" s="6"/>
      <c r="B637" s="6"/>
      <c r="C637" s="6"/>
      <c r="D637" s="6"/>
      <c r="E637" s="6"/>
      <c r="F637" s="6"/>
    </row>
    <row r="638" spans="1:6" x14ac:dyDescent="0.25">
      <c r="A638" s="6"/>
      <c r="B638" s="6"/>
      <c r="C638" s="6"/>
      <c r="D638" s="6"/>
      <c r="E638" s="6"/>
      <c r="F638" s="6"/>
    </row>
    <row r="639" spans="1:6" x14ac:dyDescent="0.25">
      <c r="A639" s="6"/>
      <c r="B639" s="6"/>
      <c r="C639" s="6"/>
      <c r="D639" s="6"/>
      <c r="E639" s="6"/>
      <c r="F639" s="6"/>
    </row>
    <row r="640" spans="1:6" x14ac:dyDescent="0.25">
      <c r="A640" s="6"/>
      <c r="B640" s="6"/>
      <c r="C640" s="6"/>
      <c r="D640" s="6"/>
      <c r="E640" s="6"/>
      <c r="F640" s="6"/>
    </row>
    <row r="641" spans="1:6" x14ac:dyDescent="0.25">
      <c r="A641" s="6"/>
      <c r="B641" s="6"/>
      <c r="C641" s="6"/>
      <c r="D641" s="6"/>
      <c r="E641" s="6"/>
      <c r="F641" s="6"/>
    </row>
    <row r="642" spans="1:6" x14ac:dyDescent="0.25">
      <c r="A642" s="6"/>
      <c r="B642" s="6"/>
      <c r="C642" s="6"/>
      <c r="D642" s="6"/>
      <c r="E642" s="6"/>
      <c r="F642" s="6"/>
    </row>
    <row r="643" spans="1:6" x14ac:dyDescent="0.25">
      <c r="A643" s="6"/>
      <c r="B643" s="6"/>
      <c r="C643" s="6"/>
      <c r="D643" s="6"/>
      <c r="E643" s="6"/>
      <c r="F643" s="6"/>
    </row>
    <row r="644" spans="1:6" x14ac:dyDescent="0.25">
      <c r="A644" s="6"/>
      <c r="B644" s="6"/>
      <c r="C644" s="6"/>
      <c r="D644" s="6"/>
      <c r="E644" s="6"/>
      <c r="F644" s="6"/>
    </row>
    <row r="645" spans="1:6" x14ac:dyDescent="0.25">
      <c r="A645" s="6"/>
      <c r="B645" s="6"/>
      <c r="C645" s="6"/>
      <c r="D645" s="6"/>
      <c r="E645" s="6"/>
      <c r="F645" s="6"/>
    </row>
    <row r="646" spans="1:6" x14ac:dyDescent="0.25">
      <c r="A646" s="6"/>
      <c r="B646" s="6"/>
      <c r="C646" s="6"/>
      <c r="D646" s="6"/>
      <c r="E646" s="6"/>
      <c r="F646" s="6"/>
    </row>
    <row r="647" spans="1:6" x14ac:dyDescent="0.25">
      <c r="A647" s="6"/>
      <c r="B647" s="6"/>
      <c r="C647" s="6"/>
      <c r="D647" s="6"/>
      <c r="E647" s="6"/>
      <c r="F647" s="6"/>
    </row>
    <row r="648" spans="1:6" x14ac:dyDescent="0.25">
      <c r="A648" s="6"/>
      <c r="B648" s="6"/>
      <c r="C648" s="6"/>
      <c r="D648" s="6"/>
      <c r="E648" s="6"/>
      <c r="F648" s="6"/>
    </row>
    <row r="649" spans="1:6" x14ac:dyDescent="0.25">
      <c r="A649" s="6"/>
      <c r="B649" s="6"/>
      <c r="C649" s="6"/>
      <c r="D649" s="6"/>
      <c r="E649" s="6"/>
      <c r="F649" s="6"/>
    </row>
    <row r="650" spans="1:6" x14ac:dyDescent="0.25">
      <c r="A650" s="6"/>
      <c r="B650" s="6"/>
      <c r="C650" s="6"/>
      <c r="D650" s="6"/>
      <c r="E650" s="6"/>
      <c r="F650" s="6"/>
    </row>
    <row r="651" spans="1:6" x14ac:dyDescent="0.25">
      <c r="A651" s="6"/>
      <c r="B651" s="6"/>
      <c r="C651" s="6"/>
      <c r="D651" s="6"/>
      <c r="E651" s="6"/>
      <c r="F651" s="6"/>
    </row>
    <row r="652" spans="1:6" x14ac:dyDescent="0.25">
      <c r="A652" s="6"/>
      <c r="B652" s="6"/>
      <c r="C652" s="6"/>
      <c r="D652" s="6"/>
      <c r="E652" s="6"/>
      <c r="F652" s="6"/>
    </row>
    <row r="653" spans="1:6" x14ac:dyDescent="0.25">
      <c r="A653" s="6"/>
      <c r="B653" s="6"/>
      <c r="C653" s="6"/>
      <c r="D653" s="6"/>
      <c r="E653" s="6"/>
      <c r="F653" s="6"/>
    </row>
    <row r="654" spans="1:6" x14ac:dyDescent="0.25">
      <c r="A654" s="6"/>
      <c r="B654" s="6"/>
      <c r="C654" s="6"/>
      <c r="D654" s="6"/>
      <c r="E654" s="6"/>
      <c r="F654" s="6"/>
    </row>
    <row r="655" spans="1:6" x14ac:dyDescent="0.25">
      <c r="A655" s="6"/>
      <c r="B655" s="6"/>
      <c r="C655" s="6"/>
      <c r="D655" s="6"/>
      <c r="E655" s="6"/>
      <c r="F655" s="6"/>
    </row>
    <row r="656" spans="1:6" x14ac:dyDescent="0.25">
      <c r="A656" s="6"/>
      <c r="B656" s="6"/>
      <c r="C656" s="6"/>
      <c r="D656" s="6"/>
      <c r="E656" s="6"/>
      <c r="F656" s="6"/>
    </row>
    <row r="657" spans="1:6" x14ac:dyDescent="0.25">
      <c r="A657" s="6"/>
      <c r="B657" s="6"/>
      <c r="C657" s="6"/>
      <c r="D657" s="6"/>
      <c r="E657" s="6"/>
      <c r="F657" s="6"/>
    </row>
    <row r="658" spans="1:6" x14ac:dyDescent="0.25">
      <c r="A658" s="6"/>
      <c r="B658" s="6"/>
      <c r="C658" s="6"/>
      <c r="D658" s="6"/>
      <c r="E658" s="6"/>
      <c r="F658" s="6"/>
    </row>
    <row r="659" spans="1:6" x14ac:dyDescent="0.25">
      <c r="A659" s="6"/>
      <c r="B659" s="6"/>
      <c r="C659" s="6"/>
      <c r="D659" s="6"/>
      <c r="E659" s="6"/>
      <c r="F659" s="6"/>
    </row>
    <row r="660" spans="1:6" x14ac:dyDescent="0.25">
      <c r="A660" s="6"/>
      <c r="B660" s="6"/>
      <c r="C660" s="6"/>
      <c r="D660" s="6"/>
      <c r="E660" s="6"/>
      <c r="F660" s="6"/>
    </row>
    <row r="661" spans="1:6" x14ac:dyDescent="0.25">
      <c r="A661" s="6"/>
      <c r="B661" s="6"/>
      <c r="C661" s="6"/>
      <c r="D661" s="6"/>
      <c r="E661" s="6"/>
      <c r="F661" s="6"/>
    </row>
    <row r="662" spans="1:6" x14ac:dyDescent="0.25">
      <c r="A662" s="6"/>
      <c r="B662" s="6"/>
      <c r="C662" s="6"/>
      <c r="D662" s="6"/>
      <c r="E662" s="6"/>
      <c r="F662" s="6"/>
    </row>
    <row r="663" spans="1:6" x14ac:dyDescent="0.25">
      <c r="A663" s="6"/>
      <c r="B663" s="6"/>
      <c r="C663" s="6"/>
      <c r="D663" s="6"/>
      <c r="E663" s="6"/>
      <c r="F663" s="6"/>
    </row>
    <row r="664" spans="1:6" x14ac:dyDescent="0.25">
      <c r="A664" s="6"/>
      <c r="B664" s="6"/>
      <c r="C664" s="6"/>
      <c r="D664" s="6"/>
      <c r="E664" s="6"/>
      <c r="F664" s="6"/>
    </row>
    <row r="665" spans="1:6" x14ac:dyDescent="0.25">
      <c r="A665" s="6"/>
      <c r="B665" s="6"/>
      <c r="C665" s="6"/>
      <c r="D665" s="6"/>
      <c r="E665" s="6"/>
      <c r="F665" s="6"/>
    </row>
    <row r="666" spans="1:6" x14ac:dyDescent="0.25">
      <c r="A666" s="6"/>
      <c r="B666" s="6"/>
      <c r="C666" s="6"/>
      <c r="D666" s="6"/>
      <c r="E666" s="6"/>
      <c r="F666" s="6"/>
    </row>
    <row r="667" spans="1:6" x14ac:dyDescent="0.25">
      <c r="A667" s="6"/>
      <c r="B667" s="6"/>
      <c r="C667" s="6"/>
      <c r="D667" s="6"/>
      <c r="E667" s="6"/>
      <c r="F667" s="6"/>
    </row>
    <row r="668" spans="1:6" x14ac:dyDescent="0.25">
      <c r="A668" s="6"/>
      <c r="B668" s="6"/>
      <c r="C668" s="6"/>
      <c r="D668" s="6"/>
      <c r="E668" s="6"/>
      <c r="F668" s="6"/>
    </row>
    <row r="669" spans="1:6" x14ac:dyDescent="0.25">
      <c r="A669" s="6"/>
      <c r="B669" s="6"/>
      <c r="C669" s="6"/>
      <c r="D669" s="6"/>
      <c r="E669" s="6"/>
      <c r="F669" s="6"/>
    </row>
    <row r="670" spans="1:6" x14ac:dyDescent="0.25">
      <c r="A670" s="6"/>
      <c r="B670" s="6"/>
      <c r="C670" s="6"/>
      <c r="D670" s="6"/>
      <c r="E670" s="6"/>
      <c r="F670" s="6"/>
    </row>
    <row r="671" spans="1:6" x14ac:dyDescent="0.25">
      <c r="A671" s="6"/>
      <c r="B671" s="6"/>
      <c r="C671" s="6"/>
      <c r="D671" s="6"/>
      <c r="E671" s="6"/>
      <c r="F671" s="6"/>
    </row>
    <row r="672" spans="1:6" x14ac:dyDescent="0.25">
      <c r="A672" s="6"/>
      <c r="B672" s="6"/>
      <c r="C672" s="6"/>
      <c r="D672" s="6"/>
      <c r="E672" s="6"/>
      <c r="F672" s="6"/>
    </row>
    <row r="673" spans="1:6" x14ac:dyDescent="0.25">
      <c r="A673" s="6"/>
      <c r="B673" s="6"/>
      <c r="C673" s="6"/>
      <c r="D673" s="6"/>
      <c r="E673" s="6"/>
      <c r="F673" s="6"/>
    </row>
    <row r="674" spans="1:6" x14ac:dyDescent="0.25">
      <c r="A674" s="6"/>
      <c r="B674" s="6"/>
      <c r="C674" s="6"/>
      <c r="D674" s="6"/>
      <c r="E674" s="6"/>
      <c r="F674" s="6"/>
    </row>
    <row r="675" spans="1:6" x14ac:dyDescent="0.25">
      <c r="A675" s="6"/>
      <c r="B675" s="6"/>
      <c r="C675" s="6"/>
      <c r="D675" s="6"/>
      <c r="E675" s="6"/>
      <c r="F675" s="6"/>
    </row>
    <row r="676" spans="1:6" x14ac:dyDescent="0.25">
      <c r="A676" s="6"/>
      <c r="B676" s="6"/>
      <c r="C676" s="6"/>
      <c r="D676" s="6"/>
      <c r="E676" s="6"/>
      <c r="F676" s="6"/>
    </row>
    <row r="677" spans="1:6" x14ac:dyDescent="0.25">
      <c r="A677" s="6"/>
      <c r="B677" s="6"/>
      <c r="C677" s="6"/>
      <c r="D677" s="6"/>
      <c r="E677" s="6"/>
      <c r="F677" s="6"/>
    </row>
    <row r="678" spans="1:6" x14ac:dyDescent="0.25">
      <c r="A678" s="6"/>
      <c r="B678" s="6"/>
      <c r="C678" s="6"/>
      <c r="D678" s="6"/>
      <c r="E678" s="6"/>
      <c r="F678" s="6"/>
    </row>
    <row r="679" spans="1:6" x14ac:dyDescent="0.25">
      <c r="A679" s="6"/>
      <c r="B679" s="6"/>
      <c r="C679" s="6"/>
      <c r="D679" s="6"/>
      <c r="E679" s="6"/>
      <c r="F679" s="6"/>
    </row>
    <row r="680" spans="1:6" x14ac:dyDescent="0.25">
      <c r="A680" s="6"/>
      <c r="B680" s="6"/>
      <c r="C680" s="6"/>
      <c r="D680" s="6"/>
      <c r="E680" s="6"/>
      <c r="F680" s="6"/>
    </row>
    <row r="681" spans="1:6" x14ac:dyDescent="0.25">
      <c r="A681" s="6"/>
      <c r="B681" s="6"/>
      <c r="C681" s="6"/>
      <c r="D681" s="6"/>
      <c r="E681" s="6"/>
      <c r="F681" s="6"/>
    </row>
    <row r="682" spans="1:6" x14ac:dyDescent="0.25">
      <c r="A682" s="6"/>
      <c r="B682" s="6"/>
      <c r="C682" s="6"/>
      <c r="D682" s="6"/>
      <c r="E682" s="6"/>
      <c r="F682" s="6"/>
    </row>
    <row r="683" spans="1:6" x14ac:dyDescent="0.25">
      <c r="A683" s="6"/>
      <c r="B683" s="6"/>
      <c r="C683" s="6"/>
      <c r="D683" s="6"/>
      <c r="E683" s="6"/>
      <c r="F683" s="6"/>
    </row>
    <row r="684" spans="1:6" x14ac:dyDescent="0.25">
      <c r="A684" s="6"/>
      <c r="B684" s="6"/>
      <c r="C684" s="6"/>
      <c r="D684" s="6"/>
      <c r="E684" s="6"/>
      <c r="F684" s="6"/>
    </row>
    <row r="685" spans="1:6" x14ac:dyDescent="0.25">
      <c r="A685" s="6"/>
      <c r="B685" s="6"/>
      <c r="C685" s="6"/>
      <c r="D685" s="6"/>
      <c r="E685" s="6"/>
      <c r="F685" s="6"/>
    </row>
    <row r="686" spans="1:6" x14ac:dyDescent="0.25">
      <c r="A686" s="6"/>
      <c r="B686" s="6"/>
      <c r="C686" s="6"/>
      <c r="D686" s="6"/>
      <c r="E686" s="6"/>
      <c r="F686" s="6"/>
    </row>
    <row r="687" spans="1:6" x14ac:dyDescent="0.25">
      <c r="A687" s="6"/>
      <c r="B687" s="6"/>
      <c r="C687" s="6"/>
      <c r="D687" s="6"/>
      <c r="E687" s="6"/>
      <c r="F687" s="6"/>
    </row>
    <row r="688" spans="1:6" x14ac:dyDescent="0.25">
      <c r="A688" s="6"/>
      <c r="B688" s="6"/>
      <c r="C688" s="6"/>
      <c r="D688" s="6"/>
      <c r="E688" s="6"/>
      <c r="F688" s="6"/>
    </row>
    <row r="689" spans="1:6" x14ac:dyDescent="0.25">
      <c r="A689" s="6"/>
      <c r="B689" s="6"/>
      <c r="C689" s="6"/>
      <c r="D689" s="6"/>
      <c r="E689" s="6"/>
      <c r="F689" s="6"/>
    </row>
    <row r="690" spans="1:6" x14ac:dyDescent="0.25">
      <c r="A690" s="6"/>
      <c r="B690" s="6"/>
      <c r="C690" s="6"/>
      <c r="D690" s="6"/>
      <c r="E690" s="6"/>
      <c r="F690" s="6"/>
    </row>
    <row r="691" spans="1:6" x14ac:dyDescent="0.25">
      <c r="A691" s="6"/>
      <c r="B691" s="6"/>
      <c r="C691" s="6"/>
      <c r="D691" s="6"/>
      <c r="E691" s="6"/>
      <c r="F691" s="6"/>
    </row>
    <row r="692" spans="1:6" x14ac:dyDescent="0.25">
      <c r="A692" s="6"/>
      <c r="B692" s="6"/>
      <c r="C692" s="6"/>
      <c r="D692" s="6"/>
      <c r="E692" s="6"/>
      <c r="F692" s="6"/>
    </row>
    <row r="693" spans="1:6" x14ac:dyDescent="0.25">
      <c r="A693" s="6"/>
      <c r="B693" s="6"/>
      <c r="C693" s="6"/>
      <c r="D693" s="6"/>
      <c r="E693" s="6"/>
      <c r="F693" s="6"/>
    </row>
    <row r="694" spans="1:6" x14ac:dyDescent="0.25">
      <c r="A694" s="6"/>
      <c r="B694" s="6"/>
      <c r="C694" s="6"/>
      <c r="D694" s="6"/>
      <c r="E694" s="6"/>
      <c r="F694" s="6"/>
    </row>
    <row r="695" spans="1:6" x14ac:dyDescent="0.25">
      <c r="A695" s="6"/>
      <c r="B695" s="6"/>
      <c r="C695" s="6"/>
      <c r="D695" s="6"/>
      <c r="E695" s="6"/>
      <c r="F695" s="6"/>
    </row>
    <row r="696" spans="1:6" x14ac:dyDescent="0.25">
      <c r="A696" s="6"/>
      <c r="B696" s="6"/>
      <c r="C696" s="6"/>
      <c r="D696" s="6"/>
      <c r="E696" s="6"/>
      <c r="F696" s="6"/>
    </row>
    <row r="697" spans="1:6" x14ac:dyDescent="0.25">
      <c r="A697" s="6"/>
      <c r="B697" s="6"/>
      <c r="C697" s="6"/>
      <c r="D697" s="6"/>
      <c r="E697" s="6"/>
      <c r="F697" s="6"/>
    </row>
    <row r="698" spans="1:6" x14ac:dyDescent="0.25">
      <c r="A698" s="6"/>
      <c r="B698" s="6"/>
      <c r="C698" s="6"/>
      <c r="D698" s="6"/>
      <c r="E698" s="6"/>
      <c r="F698" s="6"/>
    </row>
    <row r="699" spans="1:6" x14ac:dyDescent="0.25">
      <c r="A699" s="6"/>
      <c r="B699" s="6"/>
      <c r="C699" s="6"/>
      <c r="D699" s="6"/>
      <c r="E699" s="6"/>
      <c r="F699" s="6"/>
    </row>
    <row r="700" spans="1:6" x14ac:dyDescent="0.25">
      <c r="A700" s="6"/>
      <c r="B700" s="6"/>
      <c r="C700" s="6"/>
      <c r="D700" s="6"/>
      <c r="E700" s="6"/>
      <c r="F700" s="6"/>
    </row>
    <row r="701" spans="1:6" x14ac:dyDescent="0.25">
      <c r="A701" s="6"/>
      <c r="B701" s="6"/>
      <c r="C701" s="6"/>
      <c r="D701" s="6"/>
      <c r="E701" s="6"/>
      <c r="F701" s="6"/>
    </row>
    <row r="702" spans="1:6" x14ac:dyDescent="0.25">
      <c r="A702" s="6"/>
      <c r="B702" s="6"/>
      <c r="C702" s="6"/>
      <c r="D702" s="6"/>
      <c r="E702" s="6"/>
      <c r="F702" s="6"/>
    </row>
    <row r="703" spans="1:6" x14ac:dyDescent="0.25">
      <c r="A703" s="6"/>
      <c r="B703" s="6"/>
      <c r="C703" s="6"/>
      <c r="D703" s="6"/>
      <c r="E703" s="6"/>
      <c r="F703" s="6"/>
    </row>
    <row r="704" spans="1:6" x14ac:dyDescent="0.25">
      <c r="A704" s="6"/>
      <c r="B704" s="6"/>
      <c r="C704" s="6"/>
      <c r="D704" s="6"/>
      <c r="E704" s="6"/>
      <c r="F704" s="6"/>
    </row>
    <row r="705" spans="1:6" x14ac:dyDescent="0.25">
      <c r="A705" s="6"/>
      <c r="B705" s="6"/>
      <c r="C705" s="6"/>
      <c r="D705" s="6"/>
      <c r="E705" s="6"/>
      <c r="F705" s="6"/>
    </row>
    <row r="706" spans="1:6" x14ac:dyDescent="0.25">
      <c r="A706" s="6"/>
      <c r="B706" s="6"/>
      <c r="C706" s="6"/>
      <c r="D706" s="6"/>
      <c r="E706" s="6"/>
      <c r="F706" s="6"/>
    </row>
    <row r="707" spans="1:6" x14ac:dyDescent="0.25">
      <c r="A707" s="6"/>
      <c r="B707" s="6"/>
      <c r="C707" s="6"/>
      <c r="D707" s="6"/>
      <c r="E707" s="6"/>
      <c r="F707" s="6"/>
    </row>
    <row r="708" spans="1:6" x14ac:dyDescent="0.25">
      <c r="A708" s="6"/>
      <c r="B708" s="6"/>
      <c r="C708" s="6"/>
      <c r="D708" s="6"/>
      <c r="E708" s="6"/>
      <c r="F708" s="6"/>
    </row>
    <row r="709" spans="1:6" x14ac:dyDescent="0.25">
      <c r="A709" s="6"/>
      <c r="B709" s="6"/>
      <c r="C709" s="6"/>
      <c r="D709" s="6"/>
      <c r="E709" s="6"/>
      <c r="F709" s="6"/>
    </row>
    <row r="710" spans="1:6" x14ac:dyDescent="0.25">
      <c r="A710" s="6"/>
      <c r="B710" s="6"/>
      <c r="C710" s="6"/>
      <c r="D710" s="6"/>
      <c r="E710" s="6"/>
      <c r="F710" s="6"/>
    </row>
    <row r="711" spans="1:6" x14ac:dyDescent="0.25">
      <c r="A711" s="6"/>
      <c r="B711" s="6"/>
      <c r="C711" s="6"/>
      <c r="D711" s="6"/>
      <c r="E711" s="6"/>
      <c r="F711" s="6"/>
    </row>
    <row r="712" spans="1:6" x14ac:dyDescent="0.25">
      <c r="A712" s="6"/>
      <c r="B712" s="6"/>
      <c r="C712" s="6"/>
      <c r="D712" s="6"/>
      <c r="E712" s="6"/>
      <c r="F712" s="6"/>
    </row>
    <row r="713" spans="1:6" x14ac:dyDescent="0.25">
      <c r="A713" s="6"/>
      <c r="B713" s="6"/>
      <c r="C713" s="6"/>
      <c r="D713" s="6"/>
      <c r="E713" s="6"/>
      <c r="F713" s="6"/>
    </row>
    <row r="714" spans="1:6" x14ac:dyDescent="0.25">
      <c r="A714" s="6"/>
      <c r="B714" s="6"/>
      <c r="C714" s="6"/>
      <c r="D714" s="6"/>
      <c r="E714" s="6"/>
      <c r="F714" s="6"/>
    </row>
    <row r="715" spans="1:6" x14ac:dyDescent="0.25">
      <c r="A715" s="6"/>
      <c r="B715" s="6"/>
      <c r="C715" s="6"/>
      <c r="D715" s="6"/>
      <c r="E715" s="6"/>
      <c r="F715" s="6"/>
    </row>
    <row r="716" spans="1:6" x14ac:dyDescent="0.25">
      <c r="A716" s="6"/>
      <c r="B716" s="6"/>
      <c r="C716" s="6"/>
      <c r="D716" s="6"/>
      <c r="E716" s="6"/>
      <c r="F716" s="6"/>
    </row>
    <row r="717" spans="1:6" x14ac:dyDescent="0.25">
      <c r="A717" s="6"/>
      <c r="B717" s="6"/>
      <c r="C717" s="6"/>
      <c r="D717" s="6"/>
      <c r="E717" s="6"/>
      <c r="F717" s="6"/>
    </row>
    <row r="718" spans="1:6" x14ac:dyDescent="0.25">
      <c r="A718" s="6"/>
      <c r="B718" s="6"/>
      <c r="C718" s="6"/>
      <c r="D718" s="6"/>
      <c r="E718" s="6"/>
      <c r="F718" s="6"/>
    </row>
    <row r="719" spans="1:6" x14ac:dyDescent="0.25">
      <c r="A719" s="6"/>
      <c r="B719" s="6"/>
      <c r="C719" s="6"/>
      <c r="D719" s="6"/>
      <c r="E719" s="6"/>
      <c r="F719" s="6"/>
    </row>
    <row r="720" spans="1:6" x14ac:dyDescent="0.25">
      <c r="A720" s="6"/>
      <c r="B720" s="6"/>
      <c r="C720" s="6"/>
      <c r="D720" s="6"/>
      <c r="E720" s="6"/>
      <c r="F720" s="6"/>
    </row>
    <row r="721" spans="1:6" x14ac:dyDescent="0.25">
      <c r="A721" s="6"/>
      <c r="B721" s="6"/>
      <c r="C721" s="6"/>
      <c r="D721" s="6"/>
      <c r="E721" s="6"/>
      <c r="F721" s="6"/>
    </row>
    <row r="722" spans="1:6" x14ac:dyDescent="0.25">
      <c r="A722" s="6"/>
      <c r="B722" s="6"/>
      <c r="C722" s="6"/>
      <c r="D722" s="6"/>
      <c r="E722" s="6"/>
      <c r="F722" s="6"/>
    </row>
    <row r="723" spans="1:6" x14ac:dyDescent="0.25">
      <c r="A723" s="6"/>
      <c r="B723" s="6"/>
      <c r="C723" s="6"/>
      <c r="D723" s="6"/>
      <c r="E723" s="6"/>
      <c r="F723" s="6"/>
    </row>
    <row r="724" spans="1:6" x14ac:dyDescent="0.25">
      <c r="A724" s="6"/>
      <c r="B724" s="6"/>
      <c r="C724" s="6"/>
      <c r="D724" s="6"/>
      <c r="E724" s="6"/>
      <c r="F724" s="6"/>
    </row>
    <row r="725" spans="1:6" x14ac:dyDescent="0.25">
      <c r="A725" s="6"/>
      <c r="B725" s="6"/>
      <c r="C725" s="6"/>
      <c r="D725" s="6"/>
      <c r="E725" s="6"/>
      <c r="F725" s="6"/>
    </row>
    <row r="726" spans="1:6" x14ac:dyDescent="0.25">
      <c r="A726" s="6"/>
      <c r="B726" s="6"/>
      <c r="C726" s="6"/>
      <c r="D726" s="6"/>
      <c r="E726" s="6"/>
      <c r="F726" s="6"/>
    </row>
    <row r="727" spans="1:6" x14ac:dyDescent="0.25">
      <c r="A727" s="6"/>
      <c r="B727" s="6"/>
      <c r="C727" s="6"/>
      <c r="D727" s="6"/>
      <c r="E727" s="6"/>
      <c r="F727" s="6"/>
    </row>
    <row r="728" spans="1:6" x14ac:dyDescent="0.25">
      <c r="A728" s="6"/>
      <c r="B728" s="6"/>
      <c r="C728" s="6"/>
      <c r="D728" s="6"/>
      <c r="E728" s="6"/>
      <c r="F728" s="6"/>
    </row>
    <row r="729" spans="1:6" x14ac:dyDescent="0.25">
      <c r="A729" s="6"/>
      <c r="B729" s="6"/>
      <c r="C729" s="6"/>
      <c r="D729" s="6"/>
      <c r="E729" s="6"/>
      <c r="F729" s="6"/>
    </row>
    <row r="730" spans="1:6" x14ac:dyDescent="0.25">
      <c r="A730" s="6"/>
      <c r="B730" s="6"/>
      <c r="C730" s="6"/>
      <c r="D730" s="6"/>
      <c r="E730" s="6"/>
      <c r="F730" s="6"/>
    </row>
    <row r="731" spans="1:6" x14ac:dyDescent="0.25">
      <c r="A731" s="6"/>
      <c r="B731" s="6"/>
      <c r="C731" s="6"/>
      <c r="D731" s="6"/>
      <c r="E731" s="6"/>
      <c r="F731" s="6"/>
    </row>
    <row r="732" spans="1:6" x14ac:dyDescent="0.25">
      <c r="A732" s="6"/>
      <c r="B732" s="6"/>
      <c r="C732" s="6"/>
      <c r="D732" s="6"/>
      <c r="E732" s="6"/>
      <c r="F732" s="6"/>
    </row>
    <row r="733" spans="1:6" x14ac:dyDescent="0.25">
      <c r="A733" s="6"/>
      <c r="B733" s="6"/>
      <c r="C733" s="6"/>
      <c r="D733" s="6"/>
      <c r="E733" s="6"/>
      <c r="F733" s="6"/>
    </row>
    <row r="734" spans="1:6" x14ac:dyDescent="0.25">
      <c r="A734" s="6"/>
      <c r="B734" s="6"/>
      <c r="C734" s="6"/>
      <c r="D734" s="6"/>
      <c r="E734" s="6"/>
      <c r="F734" s="6"/>
    </row>
    <row r="735" spans="1:6" x14ac:dyDescent="0.25">
      <c r="A735" s="6"/>
      <c r="B735" s="6"/>
      <c r="C735" s="6"/>
      <c r="D735" s="6"/>
      <c r="E735" s="6"/>
      <c r="F735" s="6"/>
    </row>
    <row r="736" spans="1:6" x14ac:dyDescent="0.25">
      <c r="A736" s="6"/>
      <c r="B736" s="6"/>
      <c r="C736" s="6"/>
      <c r="D736" s="6"/>
      <c r="E736" s="6"/>
      <c r="F736" s="6"/>
    </row>
    <row r="737" spans="1:6" x14ac:dyDescent="0.25">
      <c r="A737" s="6"/>
      <c r="B737" s="6"/>
      <c r="C737" s="6"/>
      <c r="D737" s="6"/>
      <c r="E737" s="6"/>
      <c r="F737" s="6"/>
    </row>
    <row r="738" spans="1:6" x14ac:dyDescent="0.25">
      <c r="A738" s="6"/>
      <c r="B738" s="6"/>
      <c r="C738" s="6"/>
      <c r="D738" s="6"/>
      <c r="E738" s="6"/>
      <c r="F738" s="6"/>
    </row>
    <row r="739" spans="1:6" x14ac:dyDescent="0.25">
      <c r="A739" s="6"/>
      <c r="B739" s="6"/>
      <c r="C739" s="6"/>
      <c r="D739" s="6"/>
      <c r="E739" s="6"/>
      <c r="F739" s="6"/>
    </row>
    <row r="740" spans="1:6" x14ac:dyDescent="0.25">
      <c r="A740" s="6"/>
      <c r="B740" s="6"/>
      <c r="C740" s="6"/>
      <c r="D740" s="6"/>
      <c r="E740" s="6"/>
      <c r="F740" s="6"/>
    </row>
    <row r="741" spans="1:6" x14ac:dyDescent="0.25">
      <c r="A741" s="6"/>
      <c r="B741" s="6"/>
      <c r="C741" s="6"/>
      <c r="D741" s="6"/>
      <c r="E741" s="6"/>
      <c r="F741" s="6"/>
    </row>
    <row r="742" spans="1:6" x14ac:dyDescent="0.25">
      <c r="A742" s="6"/>
      <c r="B742" s="6"/>
      <c r="C742" s="6"/>
      <c r="D742" s="6"/>
      <c r="E742" s="6"/>
      <c r="F742" s="6"/>
    </row>
    <row r="743" spans="1:6" x14ac:dyDescent="0.25">
      <c r="A743" s="6"/>
      <c r="B743" s="6"/>
      <c r="C743" s="6"/>
      <c r="D743" s="6"/>
      <c r="E743" s="6"/>
      <c r="F743" s="6"/>
    </row>
    <row r="744" spans="1:6" x14ac:dyDescent="0.25">
      <c r="A744" s="6"/>
      <c r="B744" s="6"/>
      <c r="C744" s="6"/>
      <c r="D744" s="6"/>
      <c r="E744" s="6"/>
      <c r="F744" s="6"/>
    </row>
    <row r="745" spans="1:6" x14ac:dyDescent="0.25">
      <c r="A745" s="6"/>
      <c r="B745" s="6"/>
      <c r="C745" s="6"/>
      <c r="D745" s="6"/>
      <c r="E745" s="6"/>
      <c r="F745" s="6"/>
    </row>
    <row r="746" spans="1:6" x14ac:dyDescent="0.25">
      <c r="A746" s="6"/>
      <c r="B746" s="6"/>
      <c r="C746" s="6"/>
      <c r="D746" s="6"/>
      <c r="E746" s="6"/>
      <c r="F746" s="6"/>
    </row>
    <row r="747" spans="1:6" x14ac:dyDescent="0.25">
      <c r="A747" s="6"/>
      <c r="B747" s="6"/>
      <c r="C747" s="6"/>
      <c r="D747" s="6"/>
      <c r="E747" s="6"/>
      <c r="F747" s="6"/>
    </row>
    <row r="748" spans="1:6" x14ac:dyDescent="0.25">
      <c r="A748" s="6"/>
      <c r="B748" s="6"/>
      <c r="C748" s="6"/>
      <c r="D748" s="6"/>
      <c r="E748" s="6"/>
      <c r="F748" s="6"/>
    </row>
    <row r="749" spans="1:6" x14ac:dyDescent="0.25">
      <c r="A749" s="6"/>
      <c r="B749" s="6"/>
      <c r="C749" s="6"/>
      <c r="D749" s="6"/>
      <c r="E749" s="6"/>
      <c r="F749" s="6"/>
    </row>
    <row r="750" spans="1:6" x14ac:dyDescent="0.25">
      <c r="A750" s="6"/>
      <c r="B750" s="6"/>
      <c r="C750" s="6"/>
      <c r="D750" s="6"/>
      <c r="E750" s="6"/>
      <c r="F750" s="6"/>
    </row>
    <row r="751" spans="1:6" x14ac:dyDescent="0.25">
      <c r="A751" s="6"/>
      <c r="B751" s="6"/>
      <c r="C751" s="6"/>
      <c r="D751" s="6"/>
      <c r="E751" s="6"/>
      <c r="F751" s="6"/>
    </row>
    <row r="752" spans="1:6" x14ac:dyDescent="0.25">
      <c r="A752" s="6"/>
      <c r="B752" s="6"/>
      <c r="C752" s="6"/>
      <c r="D752" s="6"/>
      <c r="E752" s="6"/>
      <c r="F752" s="6"/>
    </row>
    <row r="753" spans="1:6" x14ac:dyDescent="0.25">
      <c r="A753" s="6"/>
      <c r="B753" s="6"/>
      <c r="C753" s="6"/>
      <c r="D753" s="6"/>
      <c r="E753" s="6"/>
      <c r="F753" s="6"/>
    </row>
    <row r="754" spans="1:6" x14ac:dyDescent="0.25">
      <c r="A754" s="6"/>
      <c r="B754" s="6"/>
      <c r="C754" s="6"/>
      <c r="D754" s="6"/>
      <c r="E754" s="6"/>
      <c r="F754" s="6"/>
    </row>
    <row r="755" spans="1:6" x14ac:dyDescent="0.25">
      <c r="A755" s="6"/>
      <c r="B755" s="6"/>
      <c r="C755" s="6"/>
      <c r="D755" s="6"/>
      <c r="E755" s="6"/>
      <c r="F755" s="6"/>
    </row>
    <row r="756" spans="1:6" x14ac:dyDescent="0.25">
      <c r="A756" s="6"/>
      <c r="B756" s="6"/>
      <c r="C756" s="6"/>
      <c r="D756" s="6"/>
      <c r="E756" s="6"/>
      <c r="F756" s="6"/>
    </row>
    <row r="757" spans="1:6" x14ac:dyDescent="0.25">
      <c r="A757" s="6"/>
      <c r="B757" s="6"/>
      <c r="C757" s="6"/>
      <c r="D757" s="6"/>
      <c r="E757" s="6"/>
      <c r="F757" s="6"/>
    </row>
    <row r="758" spans="1:6" x14ac:dyDescent="0.25">
      <c r="A758" s="6"/>
      <c r="B758" s="6"/>
      <c r="C758" s="6"/>
      <c r="D758" s="6"/>
      <c r="E758" s="6"/>
      <c r="F758" s="6"/>
    </row>
    <row r="759" spans="1:6" x14ac:dyDescent="0.25">
      <c r="A759" s="6"/>
      <c r="B759" s="6"/>
      <c r="C759" s="6"/>
      <c r="D759" s="6"/>
      <c r="E759" s="6"/>
      <c r="F759" s="6"/>
    </row>
    <row r="760" spans="1:6" x14ac:dyDescent="0.25">
      <c r="A760" s="6"/>
      <c r="B760" s="6"/>
      <c r="C760" s="6"/>
      <c r="D760" s="6"/>
      <c r="E760" s="6"/>
      <c r="F760" s="6"/>
    </row>
    <row r="761" spans="1:6" x14ac:dyDescent="0.25">
      <c r="A761" s="6"/>
      <c r="B761" s="6"/>
      <c r="C761" s="6"/>
      <c r="D761" s="6"/>
      <c r="E761" s="6"/>
      <c r="F761" s="6"/>
    </row>
    <row r="762" spans="1:6" x14ac:dyDescent="0.25">
      <c r="A762" s="6"/>
      <c r="B762" s="6"/>
      <c r="C762" s="6"/>
      <c r="D762" s="6"/>
      <c r="E762" s="6"/>
      <c r="F762" s="6"/>
    </row>
    <row r="763" spans="1:6" x14ac:dyDescent="0.25">
      <c r="A763" s="6"/>
      <c r="B763" s="6"/>
      <c r="C763" s="6"/>
      <c r="D763" s="6"/>
      <c r="E763" s="6"/>
      <c r="F763" s="6"/>
    </row>
    <row r="764" spans="1:6" x14ac:dyDescent="0.25">
      <c r="A764" s="6"/>
      <c r="B764" s="6"/>
      <c r="C764" s="6"/>
      <c r="D764" s="6"/>
      <c r="E764" s="6"/>
      <c r="F764" s="6"/>
    </row>
    <row r="765" spans="1:6" x14ac:dyDescent="0.25">
      <c r="A765" s="6"/>
      <c r="B765" s="6"/>
      <c r="C765" s="6"/>
      <c r="D765" s="6"/>
      <c r="E765" s="6"/>
      <c r="F765" s="6"/>
    </row>
    <row r="766" spans="1:6" x14ac:dyDescent="0.25">
      <c r="A766" s="6"/>
      <c r="B766" s="6"/>
      <c r="C766" s="6"/>
      <c r="D766" s="6"/>
      <c r="E766" s="6"/>
      <c r="F766" s="6"/>
    </row>
    <row r="767" spans="1:6" x14ac:dyDescent="0.25">
      <c r="A767" s="6"/>
      <c r="B767" s="6"/>
      <c r="C767" s="6"/>
      <c r="D767" s="6"/>
      <c r="E767" s="6"/>
      <c r="F767" s="6"/>
    </row>
    <row r="768" spans="1:6" x14ac:dyDescent="0.25">
      <c r="A768" s="6"/>
      <c r="B768" s="6"/>
      <c r="C768" s="6"/>
      <c r="D768" s="6"/>
      <c r="E768" s="6"/>
      <c r="F768" s="6"/>
    </row>
    <row r="769" spans="1:6" x14ac:dyDescent="0.25">
      <c r="A769" s="6"/>
      <c r="B769" s="6"/>
      <c r="C769" s="6"/>
      <c r="D769" s="6"/>
      <c r="E769" s="6"/>
      <c r="F769" s="6"/>
    </row>
    <row r="770" spans="1:6" x14ac:dyDescent="0.25">
      <c r="A770" s="6"/>
      <c r="B770" s="6"/>
      <c r="C770" s="6"/>
      <c r="D770" s="6"/>
      <c r="E770" s="6"/>
      <c r="F770" s="6"/>
    </row>
    <row r="771" spans="1:6" x14ac:dyDescent="0.25">
      <c r="A771" s="6"/>
      <c r="B771" s="6"/>
      <c r="C771" s="6"/>
      <c r="D771" s="6"/>
      <c r="E771" s="6"/>
      <c r="F771" s="6"/>
    </row>
    <row r="772" spans="1:6" x14ac:dyDescent="0.25">
      <c r="A772" s="6"/>
      <c r="B772" s="6"/>
      <c r="C772" s="6"/>
      <c r="D772" s="6"/>
      <c r="E772" s="6"/>
      <c r="F772" s="6"/>
    </row>
    <row r="773" spans="1:6" x14ac:dyDescent="0.25">
      <c r="A773" s="6"/>
      <c r="B773" s="6"/>
      <c r="C773" s="6"/>
      <c r="D773" s="6"/>
      <c r="E773" s="6"/>
      <c r="F773" s="6"/>
    </row>
    <row r="774" spans="1:6" x14ac:dyDescent="0.25">
      <c r="A774" s="6"/>
      <c r="B774" s="6"/>
      <c r="C774" s="6"/>
      <c r="D774" s="6"/>
      <c r="E774" s="6"/>
      <c r="F774" s="6"/>
    </row>
    <row r="775" spans="1:6" x14ac:dyDescent="0.25">
      <c r="A775" s="6"/>
      <c r="B775" s="6"/>
      <c r="C775" s="6"/>
      <c r="D775" s="6"/>
      <c r="E775" s="6"/>
      <c r="F775" s="6"/>
    </row>
    <row r="776" spans="1:6" x14ac:dyDescent="0.25">
      <c r="A776" s="6"/>
      <c r="B776" s="6"/>
      <c r="C776" s="6"/>
      <c r="D776" s="6"/>
      <c r="E776" s="6"/>
      <c r="F776" s="6"/>
    </row>
    <row r="777" spans="1:6" x14ac:dyDescent="0.25">
      <c r="A777" s="6"/>
      <c r="B777" s="6"/>
      <c r="C777" s="6"/>
      <c r="D777" s="6"/>
      <c r="E777" s="6"/>
      <c r="F777" s="6"/>
    </row>
    <row r="778" spans="1:6" x14ac:dyDescent="0.25">
      <c r="A778" s="6"/>
      <c r="B778" s="6"/>
      <c r="C778" s="6"/>
      <c r="D778" s="6"/>
      <c r="E778" s="6"/>
      <c r="F778" s="6"/>
    </row>
    <row r="779" spans="1:6" x14ac:dyDescent="0.25">
      <c r="A779" s="6"/>
      <c r="B779" s="6"/>
      <c r="C779" s="6"/>
      <c r="D779" s="6"/>
      <c r="E779" s="6"/>
      <c r="F779" s="6"/>
    </row>
    <row r="780" spans="1:6" x14ac:dyDescent="0.25">
      <c r="A780" s="6"/>
      <c r="B780" s="6"/>
      <c r="C780" s="6"/>
      <c r="D780" s="6"/>
      <c r="E780" s="6"/>
      <c r="F780" s="6"/>
    </row>
    <row r="781" spans="1:6" x14ac:dyDescent="0.25">
      <c r="A781" s="6"/>
      <c r="B781" s="6"/>
      <c r="C781" s="6"/>
      <c r="D781" s="6"/>
      <c r="E781" s="6"/>
      <c r="F781" s="6"/>
    </row>
    <row r="782" spans="1:6" x14ac:dyDescent="0.25">
      <c r="A782" s="6"/>
      <c r="B782" s="6"/>
      <c r="C782" s="6"/>
      <c r="D782" s="6"/>
      <c r="E782" s="6"/>
      <c r="F782" s="6"/>
    </row>
    <row r="783" spans="1:6" x14ac:dyDescent="0.25">
      <c r="A783" s="6"/>
      <c r="B783" s="6"/>
      <c r="C783" s="6"/>
      <c r="D783" s="6"/>
      <c r="E783" s="6"/>
      <c r="F783" s="6"/>
    </row>
    <row r="784" spans="1:6" x14ac:dyDescent="0.25">
      <c r="A784" s="6"/>
      <c r="B784" s="6"/>
      <c r="C784" s="6"/>
      <c r="D784" s="6"/>
      <c r="E784" s="6"/>
      <c r="F784" s="6"/>
    </row>
    <row r="785" spans="1:6" x14ac:dyDescent="0.25">
      <c r="A785" s="6"/>
      <c r="B785" s="6"/>
      <c r="C785" s="6"/>
      <c r="D785" s="6"/>
      <c r="E785" s="6"/>
      <c r="F785" s="6"/>
    </row>
    <row r="786" spans="1:6" x14ac:dyDescent="0.25">
      <c r="A786" s="6"/>
      <c r="B786" s="6"/>
      <c r="C786" s="6"/>
      <c r="D786" s="6"/>
      <c r="E786" s="6"/>
      <c r="F786" s="6"/>
    </row>
    <row r="787" spans="1:6" x14ac:dyDescent="0.25">
      <c r="A787" s="6"/>
      <c r="B787" s="6"/>
      <c r="C787" s="6"/>
      <c r="D787" s="6"/>
      <c r="E787" s="6"/>
      <c r="F787" s="6"/>
    </row>
    <row r="788" spans="1:6" x14ac:dyDescent="0.25">
      <c r="A788" s="6"/>
      <c r="B788" s="6"/>
      <c r="C788" s="6"/>
      <c r="D788" s="6"/>
      <c r="E788" s="6"/>
      <c r="F788" s="6"/>
    </row>
    <row r="789" spans="1:6" x14ac:dyDescent="0.25">
      <c r="A789" s="6"/>
      <c r="B789" s="6"/>
      <c r="C789" s="6"/>
      <c r="D789" s="6"/>
      <c r="E789" s="6"/>
      <c r="F789" s="6"/>
    </row>
    <row r="790" spans="1:6" x14ac:dyDescent="0.25">
      <c r="A790" s="6"/>
      <c r="B790" s="6"/>
      <c r="C790" s="6"/>
      <c r="D790" s="6"/>
      <c r="E790" s="6"/>
      <c r="F790" s="6"/>
    </row>
    <row r="791" spans="1:6" x14ac:dyDescent="0.25">
      <c r="A791" s="6"/>
      <c r="B791" s="6"/>
      <c r="C791" s="6"/>
      <c r="D791" s="6"/>
      <c r="E791" s="6"/>
      <c r="F791" s="6"/>
    </row>
    <row r="792" spans="1:6" x14ac:dyDescent="0.25">
      <c r="A792" s="6"/>
      <c r="B792" s="6"/>
      <c r="C792" s="6"/>
      <c r="D792" s="6"/>
      <c r="E792" s="6"/>
      <c r="F792" s="6"/>
    </row>
    <row r="793" spans="1:6" x14ac:dyDescent="0.25">
      <c r="A793" s="6"/>
      <c r="B793" s="6"/>
      <c r="C793" s="6"/>
      <c r="D793" s="6"/>
      <c r="E793" s="6"/>
      <c r="F793" s="6"/>
    </row>
    <row r="794" spans="1:6" x14ac:dyDescent="0.25">
      <c r="A794" s="6"/>
      <c r="B794" s="6"/>
      <c r="C794" s="6"/>
      <c r="D794" s="6"/>
      <c r="E794" s="6"/>
      <c r="F794" s="6"/>
    </row>
    <row r="795" spans="1:6" x14ac:dyDescent="0.25">
      <c r="A795" s="6"/>
      <c r="B795" s="6"/>
      <c r="C795" s="6"/>
      <c r="D795" s="6"/>
      <c r="E795" s="6"/>
      <c r="F795" s="6"/>
    </row>
    <row r="796" spans="1:6" x14ac:dyDescent="0.25">
      <c r="A796" s="6"/>
      <c r="B796" s="6"/>
      <c r="C796" s="6"/>
      <c r="D796" s="6"/>
      <c r="E796" s="6"/>
      <c r="F796" s="6"/>
    </row>
    <row r="797" spans="1:6" x14ac:dyDescent="0.25">
      <c r="A797" s="6"/>
      <c r="B797" s="6"/>
      <c r="C797" s="6"/>
      <c r="D797" s="6"/>
      <c r="E797" s="6"/>
      <c r="F797" s="6"/>
    </row>
    <row r="798" spans="1:6" x14ac:dyDescent="0.25">
      <c r="A798" s="6"/>
      <c r="B798" s="6"/>
      <c r="C798" s="6"/>
      <c r="D798" s="6"/>
      <c r="E798" s="6"/>
      <c r="F798" s="6"/>
    </row>
    <row r="799" spans="1:6" x14ac:dyDescent="0.25">
      <c r="A799" s="6"/>
      <c r="B799" s="6"/>
      <c r="C799" s="6"/>
      <c r="D799" s="6"/>
      <c r="E799" s="6"/>
      <c r="F799" s="6"/>
    </row>
    <row r="800" spans="1:6" x14ac:dyDescent="0.25">
      <c r="A800" s="6"/>
      <c r="B800" s="6"/>
      <c r="C800" s="6"/>
      <c r="D800" s="6"/>
      <c r="E800" s="6"/>
      <c r="F800" s="6"/>
    </row>
    <row r="801" spans="1:6" x14ac:dyDescent="0.25">
      <c r="A801" s="6"/>
      <c r="B801" s="6"/>
      <c r="C801" s="6"/>
      <c r="D801" s="6"/>
      <c r="E801" s="6"/>
      <c r="F801" s="6"/>
    </row>
    <row r="802" spans="1:6" x14ac:dyDescent="0.25">
      <c r="A802" s="6"/>
      <c r="B802" s="6"/>
      <c r="C802" s="6"/>
      <c r="D802" s="6"/>
      <c r="E802" s="6"/>
      <c r="F802" s="6"/>
    </row>
    <row r="803" spans="1:6" x14ac:dyDescent="0.25">
      <c r="A803" s="6"/>
      <c r="B803" s="6"/>
      <c r="C803" s="6"/>
      <c r="D803" s="6"/>
      <c r="E803" s="6"/>
      <c r="F803" s="6"/>
    </row>
    <row r="804" spans="1:6" x14ac:dyDescent="0.25">
      <c r="A804" s="6"/>
      <c r="B804" s="6"/>
      <c r="C804" s="6"/>
      <c r="D804" s="6"/>
      <c r="E804" s="6"/>
      <c r="F804" s="6"/>
    </row>
    <row r="805" spans="1:6" x14ac:dyDescent="0.25">
      <c r="A805" s="6"/>
      <c r="B805" s="6"/>
      <c r="C805" s="6"/>
      <c r="D805" s="6"/>
      <c r="E805" s="6"/>
      <c r="F805" s="6"/>
    </row>
    <row r="806" spans="1:6" x14ac:dyDescent="0.25">
      <c r="A806" s="6"/>
      <c r="B806" s="6"/>
      <c r="C806" s="6"/>
      <c r="D806" s="6"/>
      <c r="E806" s="6"/>
      <c r="F806" s="6"/>
    </row>
    <row r="807" spans="1:6" x14ac:dyDescent="0.25">
      <c r="A807" s="6"/>
      <c r="B807" s="6"/>
      <c r="C807" s="6"/>
      <c r="D807" s="6"/>
      <c r="E807" s="6"/>
      <c r="F807" s="6"/>
    </row>
    <row r="808" spans="1:6" x14ac:dyDescent="0.25">
      <c r="A808" s="6"/>
      <c r="B808" s="6"/>
      <c r="C808" s="6"/>
      <c r="D808" s="6"/>
      <c r="E808" s="6"/>
      <c r="F808" s="6"/>
    </row>
    <row r="809" spans="1:6" x14ac:dyDescent="0.25">
      <c r="A809" s="6"/>
      <c r="B809" s="6"/>
      <c r="C809" s="6"/>
      <c r="D809" s="6"/>
      <c r="E809" s="6"/>
      <c r="F809" s="6"/>
    </row>
    <row r="810" spans="1:6" x14ac:dyDescent="0.25">
      <c r="A810" s="6"/>
      <c r="B810" s="6"/>
      <c r="C810" s="6"/>
      <c r="D810" s="6"/>
      <c r="E810" s="6"/>
      <c r="F810" s="6"/>
    </row>
    <row r="811" spans="1:6" x14ac:dyDescent="0.25">
      <c r="A811" s="6"/>
      <c r="B811" s="6"/>
      <c r="C811" s="6"/>
      <c r="D811" s="6"/>
      <c r="E811" s="6"/>
      <c r="F811" s="6"/>
    </row>
    <row r="812" spans="1:6" x14ac:dyDescent="0.25">
      <c r="A812" s="6"/>
      <c r="B812" s="6"/>
      <c r="C812" s="6"/>
      <c r="D812" s="6"/>
      <c r="E812" s="6"/>
      <c r="F812" s="6"/>
    </row>
    <row r="813" spans="1:6" x14ac:dyDescent="0.25">
      <c r="A813" s="6"/>
      <c r="B813" s="6"/>
      <c r="C813" s="6"/>
      <c r="D813" s="6"/>
      <c r="E813" s="6"/>
      <c r="F813" s="6"/>
    </row>
    <row r="814" spans="1:6" x14ac:dyDescent="0.25">
      <c r="A814" s="6"/>
      <c r="B814" s="6"/>
      <c r="C814" s="6"/>
      <c r="D814" s="6"/>
      <c r="E814" s="6"/>
      <c r="F814" s="6"/>
    </row>
    <row r="815" spans="1:6" x14ac:dyDescent="0.25">
      <c r="A815" s="6"/>
      <c r="B815" s="6"/>
      <c r="C815" s="6"/>
      <c r="D815" s="6"/>
      <c r="E815" s="6"/>
      <c r="F815" s="6"/>
    </row>
    <row r="816" spans="1:6" x14ac:dyDescent="0.25">
      <c r="A816" s="6"/>
      <c r="B816" s="6"/>
      <c r="C816" s="6"/>
      <c r="D816" s="6"/>
      <c r="E816" s="6"/>
      <c r="F816" s="6"/>
    </row>
    <row r="817" spans="1:6" x14ac:dyDescent="0.25">
      <c r="A817" s="6"/>
      <c r="B817" s="6"/>
      <c r="C817" s="6"/>
      <c r="D817" s="6"/>
      <c r="E817" s="6"/>
      <c r="F817" s="6"/>
    </row>
    <row r="818" spans="1:6" x14ac:dyDescent="0.25">
      <c r="A818" s="6"/>
      <c r="B818" s="6"/>
      <c r="C818" s="6"/>
      <c r="D818" s="6"/>
      <c r="E818" s="6"/>
      <c r="F818" s="6"/>
    </row>
    <row r="819" spans="1:6" x14ac:dyDescent="0.25">
      <c r="A819" s="6"/>
      <c r="B819" s="6"/>
      <c r="C819" s="6"/>
      <c r="D819" s="6"/>
      <c r="E819" s="6"/>
      <c r="F819" s="6"/>
    </row>
    <row r="820" spans="1:6" x14ac:dyDescent="0.25">
      <c r="A820" s="6"/>
      <c r="B820" s="6"/>
      <c r="C820" s="6"/>
      <c r="D820" s="6"/>
      <c r="E820" s="6"/>
      <c r="F820" s="6"/>
    </row>
    <row r="821" spans="1:6" x14ac:dyDescent="0.25">
      <c r="A821" s="6"/>
      <c r="B821" s="6"/>
      <c r="C821" s="6"/>
      <c r="D821" s="6"/>
      <c r="E821" s="6"/>
      <c r="F821" s="6"/>
    </row>
    <row r="822" spans="1:6" x14ac:dyDescent="0.25">
      <c r="A822" s="6"/>
      <c r="B822" s="6"/>
      <c r="C822" s="6"/>
      <c r="D822" s="6"/>
      <c r="E822" s="6"/>
      <c r="F822" s="6"/>
    </row>
    <row r="823" spans="1:6" x14ac:dyDescent="0.25">
      <c r="A823" s="6"/>
      <c r="B823" s="6"/>
      <c r="C823" s="6"/>
      <c r="D823" s="6"/>
      <c r="E823" s="6"/>
      <c r="F823" s="6"/>
    </row>
    <row r="824" spans="1:6" x14ac:dyDescent="0.25">
      <c r="A824" s="6"/>
      <c r="B824" s="6"/>
      <c r="C824" s="6"/>
      <c r="D824" s="6"/>
      <c r="E824" s="6"/>
      <c r="F824" s="6"/>
    </row>
    <row r="825" spans="1:6" x14ac:dyDescent="0.25">
      <c r="A825" s="6"/>
      <c r="B825" s="6"/>
      <c r="C825" s="6"/>
      <c r="D825" s="6"/>
      <c r="E825" s="6"/>
      <c r="F825" s="6"/>
    </row>
    <row r="826" spans="1:6" x14ac:dyDescent="0.25">
      <c r="A826" s="6"/>
      <c r="B826" s="6"/>
      <c r="C826" s="6"/>
      <c r="D826" s="6"/>
      <c r="E826" s="6"/>
      <c r="F826" s="6"/>
    </row>
    <row r="827" spans="1:6" x14ac:dyDescent="0.25">
      <c r="A827" s="6"/>
      <c r="B827" s="6"/>
      <c r="C827" s="6"/>
      <c r="D827" s="6"/>
      <c r="E827" s="6"/>
      <c r="F827" s="6"/>
    </row>
    <row r="828" spans="1:6" x14ac:dyDescent="0.25">
      <c r="A828" s="6"/>
      <c r="B828" s="6"/>
      <c r="C828" s="6"/>
      <c r="D828" s="6"/>
      <c r="E828" s="6"/>
      <c r="F828" s="6"/>
    </row>
    <row r="829" spans="1:6" x14ac:dyDescent="0.25">
      <c r="A829" s="6"/>
      <c r="B829" s="6"/>
      <c r="C829" s="6"/>
      <c r="D829" s="6"/>
      <c r="E829" s="6"/>
      <c r="F829" s="6"/>
    </row>
    <row r="830" spans="1:6" x14ac:dyDescent="0.25">
      <c r="A830" s="6"/>
      <c r="B830" s="6"/>
      <c r="C830" s="6"/>
      <c r="D830" s="6"/>
      <c r="E830" s="6"/>
      <c r="F830" s="6"/>
    </row>
    <row r="831" spans="1:6" x14ac:dyDescent="0.25">
      <c r="A831" s="6"/>
      <c r="B831" s="6"/>
      <c r="C831" s="6"/>
      <c r="D831" s="6"/>
      <c r="E831" s="6"/>
      <c r="F831" s="6"/>
    </row>
    <row r="832" spans="1:6" x14ac:dyDescent="0.25">
      <c r="A832" s="6"/>
      <c r="B832" s="6"/>
      <c r="C832" s="6"/>
      <c r="D832" s="6"/>
      <c r="E832" s="6"/>
      <c r="F832" s="6"/>
    </row>
    <row r="833" spans="1:6" x14ac:dyDescent="0.25">
      <c r="A833" s="6"/>
      <c r="B833" s="6"/>
      <c r="C833" s="6"/>
      <c r="D833" s="6"/>
      <c r="E833" s="6"/>
      <c r="F833" s="6"/>
    </row>
    <row r="834" spans="1:6" x14ac:dyDescent="0.25">
      <c r="A834" s="6"/>
      <c r="B834" s="6"/>
      <c r="C834" s="6"/>
      <c r="D834" s="6"/>
      <c r="E834" s="6"/>
      <c r="F834" s="6"/>
    </row>
    <row r="835" spans="1:6" x14ac:dyDescent="0.25">
      <c r="A835" s="6"/>
      <c r="B835" s="6"/>
      <c r="C835" s="6"/>
      <c r="D835" s="6"/>
      <c r="E835" s="6"/>
      <c r="F835" s="6"/>
    </row>
    <row r="836" spans="1:6" x14ac:dyDescent="0.25">
      <c r="A836" s="6"/>
      <c r="B836" s="6"/>
      <c r="C836" s="6"/>
      <c r="D836" s="6"/>
      <c r="E836" s="6"/>
      <c r="F836" s="6"/>
    </row>
    <row r="837" spans="1:6" x14ac:dyDescent="0.25">
      <c r="A837" s="6"/>
      <c r="B837" s="6"/>
      <c r="C837" s="6"/>
      <c r="D837" s="6"/>
      <c r="E837" s="6"/>
      <c r="F837" s="6"/>
    </row>
    <row r="838" spans="1:6" x14ac:dyDescent="0.25">
      <c r="A838" s="6"/>
      <c r="B838" s="6"/>
      <c r="C838" s="6"/>
      <c r="D838" s="6"/>
      <c r="E838" s="6"/>
      <c r="F838" s="6"/>
    </row>
    <row r="839" spans="1:6" x14ac:dyDescent="0.25">
      <c r="A839" s="6"/>
      <c r="B839" s="6"/>
      <c r="C839" s="6"/>
      <c r="D839" s="6"/>
      <c r="E839" s="6"/>
      <c r="F839" s="6"/>
    </row>
    <row r="840" spans="1:6" x14ac:dyDescent="0.25">
      <c r="A840" s="6"/>
      <c r="B840" s="6"/>
      <c r="C840" s="6"/>
      <c r="D840" s="6"/>
      <c r="E840" s="6"/>
      <c r="F840" s="6"/>
    </row>
    <row r="841" spans="1:6" x14ac:dyDescent="0.25">
      <c r="A841" s="6"/>
      <c r="B841" s="6"/>
      <c r="C841" s="6"/>
      <c r="D841" s="6"/>
      <c r="E841" s="6"/>
      <c r="F841" s="6"/>
    </row>
    <row r="842" spans="1:6" x14ac:dyDescent="0.25">
      <c r="A842" s="6"/>
      <c r="B842" s="6"/>
      <c r="C842" s="6"/>
      <c r="D842" s="6"/>
      <c r="E842" s="6"/>
      <c r="F842" s="6"/>
    </row>
    <row r="843" spans="1:6" x14ac:dyDescent="0.25">
      <c r="A843" s="6"/>
      <c r="B843" s="6"/>
      <c r="C843" s="6"/>
      <c r="D843" s="6"/>
      <c r="E843" s="6"/>
      <c r="F843" s="6"/>
    </row>
    <row r="844" spans="1:6" x14ac:dyDescent="0.25">
      <c r="A844" s="6"/>
      <c r="B844" s="6"/>
      <c r="C844" s="6"/>
      <c r="D844" s="6"/>
      <c r="E844" s="6"/>
      <c r="F844" s="6"/>
    </row>
    <row r="845" spans="1:6" x14ac:dyDescent="0.25">
      <c r="A845" s="6"/>
      <c r="B845" s="6"/>
      <c r="C845" s="6"/>
      <c r="D845" s="6"/>
      <c r="E845" s="6"/>
      <c r="F845" s="6"/>
    </row>
    <row r="846" spans="1:6" x14ac:dyDescent="0.25">
      <c r="A846" s="6"/>
      <c r="B846" s="6"/>
      <c r="C846" s="6"/>
      <c r="D846" s="6"/>
      <c r="E846" s="6"/>
      <c r="F846" s="6"/>
    </row>
    <row r="847" spans="1:6" x14ac:dyDescent="0.25">
      <c r="A847" s="6"/>
      <c r="B847" s="6"/>
      <c r="C847" s="6"/>
      <c r="D847" s="6"/>
      <c r="E847" s="6"/>
      <c r="F847" s="6"/>
    </row>
    <row r="848" spans="1:6" x14ac:dyDescent="0.25">
      <c r="A848" s="6"/>
      <c r="B848" s="6"/>
      <c r="C848" s="6"/>
      <c r="D848" s="6"/>
      <c r="E848" s="6"/>
      <c r="F848" s="6"/>
    </row>
    <row r="849" spans="1:6" x14ac:dyDescent="0.25">
      <c r="A849" s="6"/>
      <c r="B849" s="6"/>
      <c r="C849" s="6"/>
      <c r="D849" s="6"/>
      <c r="E849" s="6"/>
      <c r="F849" s="6"/>
    </row>
    <row r="850" spans="1:6" x14ac:dyDescent="0.25">
      <c r="A850" s="6"/>
      <c r="B850" s="6"/>
      <c r="C850" s="6"/>
      <c r="D850" s="6"/>
      <c r="E850" s="6"/>
      <c r="F850" s="6"/>
    </row>
    <row r="851" spans="1:6" x14ac:dyDescent="0.25">
      <c r="A851" s="6"/>
      <c r="B851" s="6"/>
      <c r="C851" s="6"/>
      <c r="D851" s="6"/>
      <c r="E851" s="6"/>
      <c r="F851" s="6"/>
    </row>
    <row r="852" spans="1:6" x14ac:dyDescent="0.25">
      <c r="A852" s="6"/>
      <c r="B852" s="6"/>
      <c r="C852" s="6"/>
      <c r="D852" s="6"/>
      <c r="E852" s="6"/>
      <c r="F852" s="6"/>
    </row>
    <row r="853" spans="1:6" x14ac:dyDescent="0.25">
      <c r="A853" s="6"/>
      <c r="B853" s="6"/>
      <c r="C853" s="6"/>
      <c r="D853" s="6"/>
      <c r="E853" s="6"/>
      <c r="F853" s="6"/>
    </row>
    <row r="854" spans="1:6" x14ac:dyDescent="0.25">
      <c r="A854" s="6"/>
      <c r="B854" s="6"/>
      <c r="C854" s="6"/>
      <c r="D854" s="6"/>
      <c r="E854" s="6"/>
      <c r="F854" s="6"/>
    </row>
    <row r="855" spans="1:6" x14ac:dyDescent="0.25">
      <c r="A855" s="6"/>
      <c r="B855" s="6"/>
      <c r="C855" s="6"/>
      <c r="D855" s="6"/>
      <c r="E855" s="6"/>
      <c r="F855" s="6"/>
    </row>
    <row r="856" spans="1:6" x14ac:dyDescent="0.25">
      <c r="A856" s="6"/>
      <c r="B856" s="6"/>
      <c r="C856" s="6"/>
      <c r="D856" s="6"/>
      <c r="E856" s="6"/>
      <c r="F856" s="6"/>
    </row>
    <row r="857" spans="1:6" x14ac:dyDescent="0.25">
      <c r="A857" s="6"/>
      <c r="B857" s="6"/>
      <c r="C857" s="6"/>
      <c r="D857" s="6"/>
      <c r="E857" s="6"/>
      <c r="F857" s="6"/>
    </row>
    <row r="858" spans="1:6" x14ac:dyDescent="0.25">
      <c r="A858" s="6"/>
      <c r="B858" s="6"/>
      <c r="C858" s="6"/>
      <c r="D858" s="6"/>
      <c r="E858" s="6"/>
      <c r="F858" s="6"/>
    </row>
    <row r="859" spans="1:6" x14ac:dyDescent="0.25">
      <c r="A859" s="6"/>
      <c r="B859" s="6"/>
      <c r="C859" s="6"/>
      <c r="D859" s="6"/>
      <c r="E859" s="6"/>
      <c r="F859" s="6"/>
    </row>
    <row r="860" spans="1:6" x14ac:dyDescent="0.25">
      <c r="A860" s="6"/>
      <c r="B860" s="6"/>
      <c r="C860" s="6"/>
      <c r="D860" s="6"/>
      <c r="E860" s="6"/>
      <c r="F860" s="6"/>
    </row>
    <row r="861" spans="1:6" x14ac:dyDescent="0.25">
      <c r="A861" s="6"/>
      <c r="B861" s="6"/>
      <c r="C861" s="6"/>
      <c r="D861" s="6"/>
      <c r="E861" s="6"/>
      <c r="F861" s="6"/>
    </row>
    <row r="862" spans="1:6" x14ac:dyDescent="0.25">
      <c r="A862" s="6"/>
      <c r="B862" s="6"/>
      <c r="C862" s="6"/>
      <c r="D862" s="6"/>
      <c r="E862" s="6"/>
      <c r="F862" s="6"/>
    </row>
    <row r="863" spans="1:6" x14ac:dyDescent="0.25">
      <c r="A863" s="6"/>
      <c r="B863" s="6"/>
      <c r="C863" s="6"/>
      <c r="D863" s="6"/>
      <c r="E863" s="6"/>
      <c r="F863" s="6"/>
    </row>
    <row r="864" spans="1:6" x14ac:dyDescent="0.25">
      <c r="A864" s="6"/>
      <c r="B864" s="6"/>
      <c r="C864" s="6"/>
      <c r="D864" s="6"/>
      <c r="E864" s="6"/>
      <c r="F864" s="6"/>
    </row>
    <row r="865" spans="1:6" x14ac:dyDescent="0.25">
      <c r="A865" s="6"/>
      <c r="B865" s="6"/>
      <c r="C865" s="6"/>
      <c r="D865" s="6"/>
      <c r="E865" s="6"/>
      <c r="F865" s="6"/>
    </row>
    <row r="866" spans="1:6" x14ac:dyDescent="0.25">
      <c r="A866" s="6"/>
      <c r="B866" s="6"/>
      <c r="C866" s="6"/>
      <c r="D866" s="6"/>
      <c r="E866" s="6"/>
      <c r="F866" s="6"/>
    </row>
    <row r="867" spans="1:6" x14ac:dyDescent="0.25">
      <c r="A867" s="6"/>
      <c r="B867" s="6"/>
      <c r="C867" s="6"/>
      <c r="D867" s="6"/>
      <c r="E867" s="6"/>
      <c r="F867" s="6"/>
    </row>
    <row r="868" spans="1:6" x14ac:dyDescent="0.25">
      <c r="A868" s="6"/>
      <c r="B868" s="6"/>
      <c r="C868" s="6"/>
      <c r="D868" s="6"/>
      <c r="E868" s="6"/>
      <c r="F868" s="6"/>
    </row>
    <row r="869" spans="1:6" x14ac:dyDescent="0.25">
      <c r="A869" s="6"/>
      <c r="B869" s="6"/>
      <c r="C869" s="6"/>
      <c r="D869" s="6"/>
      <c r="E869" s="6"/>
      <c r="F869" s="6"/>
    </row>
    <row r="870" spans="1:6" x14ac:dyDescent="0.25">
      <c r="A870" s="6"/>
      <c r="B870" s="6"/>
      <c r="C870" s="6"/>
      <c r="D870" s="6"/>
      <c r="E870" s="6"/>
      <c r="F870" s="6"/>
    </row>
    <row r="871" spans="1:6" x14ac:dyDescent="0.25">
      <c r="A871" s="6"/>
      <c r="B871" s="6"/>
      <c r="C871" s="6"/>
      <c r="D871" s="6"/>
      <c r="E871" s="6"/>
      <c r="F871" s="6"/>
    </row>
    <row r="872" spans="1:6" x14ac:dyDescent="0.25">
      <c r="A872" s="6"/>
      <c r="B872" s="6"/>
      <c r="C872" s="6"/>
      <c r="D872" s="6"/>
      <c r="E872" s="6"/>
      <c r="F872" s="6"/>
    </row>
    <row r="873" spans="1:6" x14ac:dyDescent="0.25">
      <c r="A873" s="6"/>
      <c r="B873" s="6"/>
      <c r="C873" s="6"/>
      <c r="D873" s="6"/>
      <c r="E873" s="6"/>
      <c r="F873" s="6"/>
    </row>
    <row r="874" spans="1:6" x14ac:dyDescent="0.25">
      <c r="A874" s="6"/>
      <c r="B874" s="6"/>
      <c r="C874" s="6"/>
      <c r="D874" s="6"/>
      <c r="E874" s="6"/>
      <c r="F874" s="6"/>
    </row>
    <row r="875" spans="1:6" x14ac:dyDescent="0.25">
      <c r="A875" s="6"/>
      <c r="B875" s="6"/>
      <c r="C875" s="6"/>
      <c r="D875" s="6"/>
      <c r="E875" s="6"/>
      <c r="F875" s="6"/>
    </row>
    <row r="876" spans="1:6" x14ac:dyDescent="0.25">
      <c r="A876" s="6"/>
      <c r="B876" s="6"/>
      <c r="C876" s="6"/>
      <c r="D876" s="6"/>
      <c r="E876" s="6"/>
      <c r="F876" s="6"/>
    </row>
    <row r="877" spans="1:6" x14ac:dyDescent="0.25">
      <c r="A877" s="6"/>
      <c r="B877" s="6"/>
      <c r="C877" s="6"/>
      <c r="D877" s="6"/>
      <c r="E877" s="6"/>
      <c r="F877" s="6"/>
    </row>
    <row r="878" spans="1:6" x14ac:dyDescent="0.25">
      <c r="A878" s="6"/>
      <c r="B878" s="6"/>
      <c r="C878" s="6"/>
      <c r="D878" s="6"/>
      <c r="E878" s="6"/>
      <c r="F878" s="6"/>
    </row>
    <row r="879" spans="1:6" x14ac:dyDescent="0.25">
      <c r="A879" s="6"/>
      <c r="B879" s="6"/>
      <c r="C879" s="6"/>
      <c r="D879" s="6"/>
      <c r="E879" s="6"/>
      <c r="F879" s="6"/>
    </row>
    <row r="880" spans="1:6" x14ac:dyDescent="0.25">
      <c r="A880" s="6"/>
      <c r="B880" s="6"/>
      <c r="C880" s="6"/>
      <c r="D880" s="6"/>
      <c r="E880" s="6"/>
      <c r="F880" s="6"/>
    </row>
    <row r="881" spans="1:6" x14ac:dyDescent="0.25">
      <c r="A881" s="6"/>
      <c r="B881" s="6"/>
      <c r="C881" s="6"/>
      <c r="D881" s="6"/>
      <c r="E881" s="6"/>
      <c r="F881" s="6"/>
    </row>
    <row r="882" spans="1:6" x14ac:dyDescent="0.25">
      <c r="A882" s="6"/>
      <c r="B882" s="6"/>
      <c r="C882" s="6"/>
      <c r="D882" s="6"/>
      <c r="E882" s="6"/>
      <c r="F882" s="6"/>
    </row>
    <row r="883" spans="1:6" x14ac:dyDescent="0.25">
      <c r="A883" s="6"/>
      <c r="B883" s="6"/>
      <c r="C883" s="6"/>
      <c r="D883" s="6"/>
      <c r="E883" s="6"/>
      <c r="F883" s="6"/>
    </row>
    <row r="884" spans="1:6" x14ac:dyDescent="0.25">
      <c r="A884" s="6"/>
      <c r="B884" s="6"/>
      <c r="C884" s="6"/>
      <c r="D884" s="6"/>
      <c r="E884" s="6"/>
      <c r="F884" s="6"/>
    </row>
    <row r="885" spans="1:6" x14ac:dyDescent="0.25">
      <c r="A885" s="6"/>
      <c r="B885" s="6"/>
      <c r="C885" s="6"/>
      <c r="D885" s="6"/>
      <c r="E885" s="6"/>
      <c r="F885" s="6"/>
    </row>
    <row r="886" spans="1:6" x14ac:dyDescent="0.25">
      <c r="A886" s="6"/>
      <c r="B886" s="6"/>
      <c r="C886" s="6"/>
      <c r="D886" s="6"/>
      <c r="E886" s="6"/>
      <c r="F886" s="6"/>
    </row>
    <row r="887" spans="1:6" x14ac:dyDescent="0.25">
      <c r="A887" s="6"/>
      <c r="B887" s="6"/>
      <c r="C887" s="6"/>
      <c r="D887" s="6"/>
      <c r="E887" s="6"/>
      <c r="F887" s="6"/>
    </row>
    <row r="888" spans="1:6" x14ac:dyDescent="0.25">
      <c r="A888" s="6"/>
      <c r="B888" s="6"/>
      <c r="C888" s="6"/>
      <c r="D888" s="6"/>
      <c r="E888" s="6"/>
      <c r="F888" s="6"/>
    </row>
    <row r="889" spans="1:6" x14ac:dyDescent="0.25">
      <c r="A889" s="6"/>
      <c r="B889" s="6"/>
      <c r="C889" s="6"/>
      <c r="D889" s="6"/>
      <c r="E889" s="6"/>
      <c r="F889" s="6"/>
    </row>
    <row r="890" spans="1:6" x14ac:dyDescent="0.25">
      <c r="A890" s="6"/>
      <c r="B890" s="6"/>
      <c r="C890" s="6"/>
      <c r="D890" s="6"/>
      <c r="E890" s="6"/>
      <c r="F890" s="6"/>
    </row>
    <row r="891" spans="1:6" x14ac:dyDescent="0.25">
      <c r="A891" s="6"/>
      <c r="B891" s="6"/>
      <c r="C891" s="6"/>
      <c r="D891" s="6"/>
      <c r="E891" s="6"/>
      <c r="F891" s="6"/>
    </row>
    <row r="892" spans="1:6" x14ac:dyDescent="0.25">
      <c r="A892" s="6"/>
      <c r="B892" s="6"/>
      <c r="C892" s="6"/>
      <c r="D892" s="6"/>
      <c r="E892" s="6"/>
      <c r="F892" s="6"/>
    </row>
    <row r="893" spans="1:6" x14ac:dyDescent="0.25">
      <c r="A893" s="6"/>
      <c r="B893" s="6"/>
      <c r="C893" s="6"/>
      <c r="D893" s="6"/>
      <c r="E893" s="6"/>
      <c r="F893" s="6"/>
    </row>
    <row r="894" spans="1:6" x14ac:dyDescent="0.25">
      <c r="A894" s="6"/>
      <c r="B894" s="6"/>
      <c r="C894" s="6"/>
      <c r="D894" s="6"/>
      <c r="E894" s="6"/>
      <c r="F894" s="6"/>
    </row>
    <row r="895" spans="1:6" x14ac:dyDescent="0.25">
      <c r="A895" s="6"/>
      <c r="B895" s="6"/>
      <c r="C895" s="6"/>
      <c r="D895" s="6"/>
      <c r="E895" s="6"/>
      <c r="F895" s="6"/>
    </row>
    <row r="896" spans="1:6" x14ac:dyDescent="0.25">
      <c r="A896" s="6"/>
      <c r="B896" s="6"/>
      <c r="C896" s="6"/>
      <c r="D896" s="6"/>
      <c r="E896" s="6"/>
      <c r="F896" s="6"/>
    </row>
    <row r="897" spans="1:6" x14ac:dyDescent="0.25">
      <c r="A897" s="6"/>
      <c r="B897" s="6"/>
      <c r="C897" s="6"/>
      <c r="D897" s="6"/>
      <c r="E897" s="6"/>
      <c r="F897" s="6"/>
    </row>
    <row r="898" spans="1:6" x14ac:dyDescent="0.25">
      <c r="A898" s="6"/>
      <c r="B898" s="6"/>
      <c r="C898" s="6"/>
      <c r="D898" s="6"/>
      <c r="E898" s="6"/>
      <c r="F898" s="6"/>
    </row>
    <row r="899" spans="1:6" x14ac:dyDescent="0.25">
      <c r="A899" s="6"/>
      <c r="B899" s="6"/>
      <c r="C899" s="6"/>
      <c r="D899" s="6"/>
      <c r="E899" s="6"/>
      <c r="F899" s="6"/>
    </row>
    <row r="900" spans="1:6" x14ac:dyDescent="0.25">
      <c r="A900" s="6"/>
      <c r="B900" s="6"/>
      <c r="C900" s="6"/>
      <c r="D900" s="6"/>
      <c r="E900" s="6"/>
      <c r="F900" s="6"/>
    </row>
    <row r="901" spans="1:6" x14ac:dyDescent="0.25">
      <c r="A901" s="6"/>
      <c r="B901" s="6"/>
      <c r="C901" s="6"/>
      <c r="D901" s="6"/>
      <c r="E901" s="6"/>
      <c r="F901" s="6"/>
    </row>
    <row r="902" spans="1:6" x14ac:dyDescent="0.25">
      <c r="A902" s="6"/>
      <c r="B902" s="6"/>
      <c r="C902" s="6"/>
      <c r="D902" s="6"/>
      <c r="E902" s="6"/>
      <c r="F902" s="6"/>
    </row>
    <row r="903" spans="1:6" x14ac:dyDescent="0.25">
      <c r="A903" s="6"/>
      <c r="B903" s="6"/>
      <c r="C903" s="6"/>
      <c r="D903" s="6"/>
      <c r="E903" s="6"/>
      <c r="F903" s="6"/>
    </row>
    <row r="904" spans="1:6" x14ac:dyDescent="0.25">
      <c r="A904" s="6"/>
      <c r="B904" s="6"/>
      <c r="C904" s="6"/>
      <c r="D904" s="6"/>
      <c r="E904" s="6"/>
      <c r="F904" s="6"/>
    </row>
    <row r="905" spans="1:6" x14ac:dyDescent="0.25">
      <c r="A905" s="6"/>
      <c r="B905" s="6"/>
      <c r="C905" s="6"/>
      <c r="D905" s="6"/>
      <c r="E905" s="6"/>
      <c r="F905" s="6"/>
    </row>
    <row r="906" spans="1:6" x14ac:dyDescent="0.25">
      <c r="A906" s="6"/>
      <c r="B906" s="6"/>
      <c r="C906" s="6"/>
      <c r="D906" s="6"/>
      <c r="E906" s="6"/>
      <c r="F906" s="6"/>
    </row>
    <row r="907" spans="1:6" x14ac:dyDescent="0.25">
      <c r="A907" s="6"/>
      <c r="B907" s="6"/>
      <c r="C907" s="6"/>
      <c r="D907" s="6"/>
      <c r="E907" s="6"/>
      <c r="F907" s="6"/>
    </row>
    <row r="908" spans="1:6" x14ac:dyDescent="0.25">
      <c r="A908" s="6"/>
      <c r="B908" s="6"/>
      <c r="C908" s="6"/>
      <c r="D908" s="6"/>
      <c r="E908" s="6"/>
      <c r="F908" s="6"/>
    </row>
    <row r="909" spans="1:6" x14ac:dyDescent="0.25">
      <c r="A909" s="6"/>
      <c r="B909" s="6"/>
      <c r="C909" s="6"/>
      <c r="D909" s="6"/>
      <c r="E909" s="6"/>
      <c r="F909" s="6"/>
    </row>
    <row r="910" spans="1:6" x14ac:dyDescent="0.25">
      <c r="A910" s="6"/>
      <c r="B910" s="6"/>
      <c r="C910" s="6"/>
      <c r="D910" s="6"/>
      <c r="E910" s="6"/>
      <c r="F910" s="6"/>
    </row>
    <row r="911" spans="1:6" x14ac:dyDescent="0.25">
      <c r="A911" s="6"/>
      <c r="B911" s="6"/>
      <c r="C911" s="6"/>
      <c r="D911" s="6"/>
      <c r="E911" s="6"/>
      <c r="F911" s="6"/>
    </row>
    <row r="912" spans="1:6" x14ac:dyDescent="0.25">
      <c r="A912" s="6"/>
      <c r="B912" s="6"/>
      <c r="C912" s="6"/>
      <c r="D912" s="6"/>
      <c r="E912" s="6"/>
      <c r="F912" s="6"/>
    </row>
    <row r="913" spans="1:6" x14ac:dyDescent="0.25">
      <c r="A913" s="6"/>
      <c r="B913" s="6"/>
      <c r="C913" s="6"/>
      <c r="D913" s="6"/>
      <c r="E913" s="6"/>
      <c r="F913" s="6"/>
    </row>
    <row r="914" spans="1:6" x14ac:dyDescent="0.25">
      <c r="A914" s="6"/>
      <c r="B914" s="6"/>
      <c r="C914" s="6"/>
      <c r="D914" s="6"/>
      <c r="E914" s="6"/>
      <c r="F914" s="6"/>
    </row>
    <row r="915" spans="1:6" x14ac:dyDescent="0.25">
      <c r="A915" s="6"/>
      <c r="B915" s="6"/>
      <c r="C915" s="6"/>
      <c r="D915" s="6"/>
      <c r="E915" s="6"/>
      <c r="F915" s="6"/>
    </row>
    <row r="916" spans="1:6" x14ac:dyDescent="0.25">
      <c r="A916" s="6"/>
      <c r="B916" s="6"/>
      <c r="C916" s="6"/>
      <c r="D916" s="6"/>
      <c r="E916" s="6"/>
      <c r="F916" s="6"/>
    </row>
    <row r="917" spans="1:6" x14ac:dyDescent="0.25">
      <c r="A917" s="6"/>
      <c r="B917" s="6"/>
      <c r="C917" s="6"/>
      <c r="D917" s="6"/>
      <c r="E917" s="6"/>
      <c r="F917" s="6"/>
    </row>
    <row r="918" spans="1:6" x14ac:dyDescent="0.25">
      <c r="A918" s="6"/>
      <c r="B918" s="6"/>
      <c r="C918" s="6"/>
      <c r="D918" s="6"/>
      <c r="E918" s="6"/>
      <c r="F918" s="6"/>
    </row>
    <row r="919" spans="1:6" x14ac:dyDescent="0.25">
      <c r="A919" s="6"/>
      <c r="B919" s="6"/>
      <c r="C919" s="6"/>
      <c r="D919" s="6"/>
      <c r="E919" s="6"/>
      <c r="F919" s="6"/>
    </row>
    <row r="920" spans="1:6" x14ac:dyDescent="0.25">
      <c r="A920" s="6"/>
      <c r="B920" s="6"/>
      <c r="C920" s="6"/>
      <c r="D920" s="6"/>
      <c r="E920" s="6"/>
      <c r="F920" s="6"/>
    </row>
    <row r="921" spans="1:6" x14ac:dyDescent="0.25">
      <c r="A921" s="6"/>
      <c r="B921" s="6"/>
      <c r="C921" s="6"/>
      <c r="D921" s="6"/>
      <c r="E921" s="6"/>
      <c r="F921" s="6"/>
    </row>
    <row r="922" spans="1:6" x14ac:dyDescent="0.25">
      <c r="A922" s="6"/>
      <c r="B922" s="6"/>
      <c r="C922" s="6"/>
      <c r="D922" s="6"/>
      <c r="E922" s="6"/>
      <c r="F922" s="6"/>
    </row>
    <row r="923" spans="1:6" x14ac:dyDescent="0.25">
      <c r="A923" s="6"/>
      <c r="B923" s="6"/>
      <c r="C923" s="6"/>
      <c r="D923" s="6"/>
      <c r="E923" s="6"/>
      <c r="F923" s="6"/>
    </row>
    <row r="924" spans="1:6" x14ac:dyDescent="0.25">
      <c r="A924" s="6"/>
      <c r="B924" s="6"/>
      <c r="C924" s="6"/>
      <c r="D924" s="6"/>
      <c r="E924" s="6"/>
      <c r="F924" s="6"/>
    </row>
    <row r="925" spans="1:6" x14ac:dyDescent="0.25">
      <c r="A925" s="6"/>
      <c r="B925" s="6"/>
      <c r="C925" s="6"/>
      <c r="D925" s="6"/>
      <c r="E925" s="6"/>
      <c r="F925" s="6"/>
    </row>
    <row r="926" spans="1:6" x14ac:dyDescent="0.25">
      <c r="A926" s="6"/>
      <c r="B926" s="6"/>
      <c r="C926" s="6"/>
      <c r="D926" s="6"/>
      <c r="E926" s="6"/>
      <c r="F926" s="6"/>
    </row>
    <row r="927" spans="1:6" x14ac:dyDescent="0.25">
      <c r="A927" s="6"/>
      <c r="B927" s="6"/>
      <c r="C927" s="6"/>
      <c r="D927" s="6"/>
      <c r="E927" s="6"/>
      <c r="F927" s="6"/>
    </row>
    <row r="928" spans="1:6" x14ac:dyDescent="0.25">
      <c r="A928" s="6"/>
      <c r="B928" s="6"/>
      <c r="C928" s="6"/>
      <c r="D928" s="6"/>
      <c r="E928" s="6"/>
      <c r="F928" s="6"/>
    </row>
    <row r="929" spans="1:6" x14ac:dyDescent="0.25">
      <c r="A929" s="6"/>
      <c r="B929" s="6"/>
      <c r="C929" s="6"/>
      <c r="D929" s="6"/>
      <c r="E929" s="6"/>
      <c r="F929" s="6"/>
    </row>
    <row r="930" spans="1:6" x14ac:dyDescent="0.25">
      <c r="A930" s="6"/>
      <c r="B930" s="6"/>
      <c r="C930" s="6"/>
      <c r="D930" s="6"/>
      <c r="E930" s="6"/>
      <c r="F930" s="6"/>
    </row>
    <row r="931" spans="1:6" x14ac:dyDescent="0.25">
      <c r="A931" s="6"/>
      <c r="B931" s="6"/>
      <c r="C931" s="6"/>
      <c r="D931" s="6"/>
      <c r="E931" s="6"/>
      <c r="F931" s="6"/>
    </row>
    <row r="932" spans="1:6" x14ac:dyDescent="0.25">
      <c r="A932" s="6"/>
      <c r="B932" s="6"/>
      <c r="C932" s="6"/>
      <c r="D932" s="6"/>
      <c r="E932" s="6"/>
      <c r="F932" s="6"/>
    </row>
    <row r="933" spans="1:6" x14ac:dyDescent="0.25">
      <c r="A933" s="6"/>
      <c r="B933" s="6"/>
      <c r="C933" s="6"/>
      <c r="D933" s="6"/>
      <c r="E933" s="6"/>
      <c r="F933" s="6"/>
    </row>
    <row r="934" spans="1:6" x14ac:dyDescent="0.25">
      <c r="A934" s="6"/>
      <c r="B934" s="6"/>
      <c r="C934" s="6"/>
      <c r="D934" s="6"/>
      <c r="E934" s="6"/>
      <c r="F934" s="6"/>
    </row>
    <row r="935" spans="1:6" x14ac:dyDescent="0.25">
      <c r="A935" s="6"/>
      <c r="B935" s="6"/>
      <c r="C935" s="6"/>
      <c r="D935" s="6"/>
      <c r="E935" s="6"/>
      <c r="F935" s="6"/>
    </row>
    <row r="936" spans="1:6" x14ac:dyDescent="0.25">
      <c r="A936" s="6"/>
      <c r="B936" s="6"/>
      <c r="C936" s="6"/>
      <c r="D936" s="6"/>
      <c r="E936" s="6"/>
      <c r="F936" s="6"/>
    </row>
    <row r="937" spans="1:6" x14ac:dyDescent="0.25">
      <c r="A937" s="6"/>
      <c r="B937" s="6"/>
      <c r="C937" s="6"/>
      <c r="D937" s="6"/>
      <c r="E937" s="6"/>
      <c r="F937" s="6"/>
    </row>
    <row r="938" spans="1:6" x14ac:dyDescent="0.25">
      <c r="A938" s="6"/>
      <c r="B938" s="6"/>
      <c r="C938" s="6"/>
      <c r="D938" s="6"/>
      <c r="E938" s="6"/>
      <c r="F938" s="6"/>
    </row>
    <row r="939" spans="1:6" x14ac:dyDescent="0.25">
      <c r="A939" s="6"/>
      <c r="B939" s="6"/>
      <c r="C939" s="6"/>
      <c r="D939" s="6"/>
      <c r="E939" s="6"/>
      <c r="F939" s="6"/>
    </row>
    <row r="940" spans="1:6" x14ac:dyDescent="0.25">
      <c r="A940" s="6"/>
      <c r="B940" s="6"/>
      <c r="C940" s="6"/>
      <c r="D940" s="6"/>
      <c r="E940" s="6"/>
      <c r="F940" s="6"/>
    </row>
    <row r="941" spans="1:6" x14ac:dyDescent="0.25">
      <c r="A941" s="6"/>
      <c r="B941" s="6"/>
      <c r="C941" s="6"/>
      <c r="D941" s="6"/>
      <c r="E941" s="6"/>
      <c r="F941" s="6"/>
    </row>
    <row r="942" spans="1:6" x14ac:dyDescent="0.25">
      <c r="A942" s="6"/>
      <c r="B942" s="6"/>
      <c r="C942" s="6"/>
      <c r="D942" s="6"/>
      <c r="E942" s="6"/>
      <c r="F942" s="6"/>
    </row>
    <row r="943" spans="1:6" x14ac:dyDescent="0.25">
      <c r="A943" s="6"/>
      <c r="B943" s="6"/>
      <c r="C943" s="6"/>
      <c r="D943" s="6"/>
      <c r="E943" s="6"/>
      <c r="F943" s="6"/>
    </row>
    <row r="944" spans="1:6" x14ac:dyDescent="0.25">
      <c r="A944" s="6"/>
      <c r="B944" s="6"/>
      <c r="C944" s="6"/>
      <c r="D944" s="6"/>
      <c r="E944" s="6"/>
      <c r="F944" s="6"/>
    </row>
    <row r="945" spans="1:6" x14ac:dyDescent="0.25">
      <c r="A945" s="6"/>
      <c r="B945" s="6"/>
      <c r="C945" s="6"/>
      <c r="D945" s="6"/>
      <c r="E945" s="6"/>
      <c r="F945" s="6"/>
    </row>
    <row r="946" spans="1:6" x14ac:dyDescent="0.25">
      <c r="A946" s="6"/>
      <c r="B946" s="6"/>
      <c r="C946" s="6"/>
      <c r="D946" s="6"/>
      <c r="E946" s="6"/>
      <c r="F946" s="6"/>
    </row>
    <row r="947" spans="1:6" x14ac:dyDescent="0.25">
      <c r="A947" s="6"/>
      <c r="B947" s="6"/>
      <c r="C947" s="6"/>
      <c r="D947" s="6"/>
      <c r="E947" s="6"/>
      <c r="F947" s="6"/>
    </row>
    <row r="948" spans="1:6" x14ac:dyDescent="0.25">
      <c r="A948" s="6"/>
      <c r="B948" s="6"/>
      <c r="C948" s="6"/>
      <c r="D948" s="6"/>
      <c r="E948" s="6"/>
      <c r="F948" s="6"/>
    </row>
    <row r="949" spans="1:6" x14ac:dyDescent="0.25">
      <c r="A949" s="6"/>
      <c r="B949" s="6"/>
      <c r="C949" s="6"/>
      <c r="D949" s="6"/>
      <c r="E949" s="6"/>
      <c r="F949" s="6"/>
    </row>
    <row r="950" spans="1:6" x14ac:dyDescent="0.25">
      <c r="A950" s="6"/>
      <c r="B950" s="6"/>
      <c r="C950" s="6"/>
      <c r="D950" s="6"/>
      <c r="E950" s="6"/>
      <c r="F950" s="6"/>
    </row>
    <row r="951" spans="1:6" x14ac:dyDescent="0.25">
      <c r="A951" s="6"/>
      <c r="B951" s="6"/>
      <c r="C951" s="6"/>
      <c r="D951" s="6"/>
      <c r="E951" s="6"/>
      <c r="F951" s="6"/>
    </row>
    <row r="952" spans="1:6" x14ac:dyDescent="0.25">
      <c r="A952" s="6"/>
      <c r="B952" s="6"/>
      <c r="C952" s="6"/>
      <c r="D952" s="6"/>
      <c r="E952" s="6"/>
      <c r="F952" s="6"/>
    </row>
    <row r="953" spans="1:6" x14ac:dyDescent="0.25">
      <c r="A953" s="6"/>
      <c r="B953" s="6"/>
      <c r="C953" s="6"/>
      <c r="D953" s="6"/>
      <c r="E953" s="6"/>
      <c r="F953" s="6"/>
    </row>
    <row r="954" spans="1:6" x14ac:dyDescent="0.25">
      <c r="A954" s="6"/>
      <c r="B954" s="6"/>
      <c r="C954" s="6"/>
      <c r="D954" s="6"/>
      <c r="E954" s="6"/>
      <c r="F954" s="6"/>
    </row>
    <row r="955" spans="1:6" x14ac:dyDescent="0.25">
      <c r="A955" s="6"/>
      <c r="B955" s="6"/>
      <c r="C955" s="6"/>
      <c r="D955" s="6"/>
      <c r="E955" s="6"/>
      <c r="F955" s="6"/>
    </row>
    <row r="956" spans="1:6" x14ac:dyDescent="0.25">
      <c r="A956" s="6"/>
      <c r="B956" s="6"/>
      <c r="C956" s="6"/>
      <c r="D956" s="6"/>
      <c r="E956" s="6"/>
      <c r="F956" s="6"/>
    </row>
    <row r="957" spans="1:6" x14ac:dyDescent="0.25">
      <c r="A957" s="6"/>
      <c r="B957" s="6"/>
      <c r="C957" s="6"/>
      <c r="D957" s="6"/>
      <c r="E957" s="6"/>
      <c r="F957" s="6"/>
    </row>
    <row r="958" spans="1:6" x14ac:dyDescent="0.25">
      <c r="A958" s="6"/>
      <c r="B958" s="6"/>
      <c r="C958" s="6"/>
      <c r="D958" s="6"/>
      <c r="E958" s="6"/>
      <c r="F958" s="6"/>
    </row>
    <row r="959" spans="1:6" x14ac:dyDescent="0.25">
      <c r="A959" s="6"/>
      <c r="B959" s="6"/>
      <c r="C959" s="6"/>
      <c r="D959" s="6"/>
      <c r="E959" s="6"/>
      <c r="F959" s="6"/>
    </row>
    <row r="960" spans="1:6" x14ac:dyDescent="0.25">
      <c r="A960" s="6"/>
      <c r="B960" s="6"/>
      <c r="C960" s="6"/>
      <c r="D960" s="6"/>
      <c r="E960" s="6"/>
      <c r="F960" s="6"/>
    </row>
    <row r="961" spans="1:6" x14ac:dyDescent="0.25">
      <c r="A961" s="6"/>
      <c r="B961" s="6"/>
      <c r="C961" s="6"/>
      <c r="D961" s="6"/>
      <c r="E961" s="6"/>
      <c r="F961" s="6"/>
    </row>
    <row r="962" spans="1:6" x14ac:dyDescent="0.25">
      <c r="A962" s="6"/>
      <c r="B962" s="6"/>
      <c r="C962" s="6"/>
      <c r="D962" s="6"/>
      <c r="E962" s="6"/>
      <c r="F962" s="6"/>
    </row>
    <row r="963" spans="1:6" x14ac:dyDescent="0.25">
      <c r="A963" s="6"/>
      <c r="B963" s="6"/>
      <c r="C963" s="6"/>
      <c r="D963" s="6"/>
      <c r="E963" s="6"/>
      <c r="F963" s="6"/>
    </row>
    <row r="964" spans="1:6" x14ac:dyDescent="0.25">
      <c r="A964" s="6"/>
      <c r="B964" s="6"/>
      <c r="C964" s="6"/>
      <c r="D964" s="6"/>
      <c r="E964" s="6"/>
      <c r="F964" s="6"/>
    </row>
    <row r="965" spans="1:6" x14ac:dyDescent="0.25">
      <c r="A965" s="6"/>
      <c r="B965" s="6"/>
      <c r="C965" s="6"/>
      <c r="D965" s="6"/>
      <c r="E965" s="6"/>
      <c r="F965" s="6"/>
    </row>
    <row r="966" spans="1:6" x14ac:dyDescent="0.25">
      <c r="A966" s="6"/>
      <c r="B966" s="6"/>
      <c r="C966" s="6"/>
      <c r="D966" s="6"/>
      <c r="E966" s="6"/>
      <c r="F966" s="6"/>
    </row>
    <row r="967" spans="1:6" x14ac:dyDescent="0.25">
      <c r="A967" s="6"/>
      <c r="B967" s="6"/>
      <c r="C967" s="6"/>
      <c r="D967" s="6"/>
      <c r="E967" s="6"/>
      <c r="F967" s="6"/>
    </row>
    <row r="968" spans="1:6" x14ac:dyDescent="0.25">
      <c r="A968" s="6"/>
      <c r="B968" s="6"/>
      <c r="C968" s="6"/>
      <c r="D968" s="6"/>
      <c r="E968" s="6"/>
      <c r="F968" s="6"/>
    </row>
    <row r="969" spans="1:6" x14ac:dyDescent="0.25">
      <c r="A969" s="6"/>
      <c r="B969" s="6"/>
      <c r="C969" s="6"/>
      <c r="D969" s="6"/>
      <c r="E969" s="6"/>
      <c r="F969" s="6"/>
    </row>
    <row r="970" spans="1:6" x14ac:dyDescent="0.25">
      <c r="A970" s="6"/>
      <c r="B970" s="6"/>
      <c r="C970" s="6"/>
      <c r="D970" s="6"/>
      <c r="E970" s="6"/>
      <c r="F970" s="6"/>
    </row>
    <row r="971" spans="1:6" x14ac:dyDescent="0.25">
      <c r="A971" s="6"/>
      <c r="B971" s="6"/>
      <c r="C971" s="6"/>
      <c r="D971" s="6"/>
      <c r="E971" s="6"/>
      <c r="F971" s="6"/>
    </row>
    <row r="972" spans="1:6" x14ac:dyDescent="0.25">
      <c r="A972" s="6"/>
      <c r="B972" s="6"/>
      <c r="C972" s="6"/>
      <c r="D972" s="6"/>
      <c r="E972" s="6"/>
      <c r="F972" s="6"/>
    </row>
    <row r="973" spans="1:6" x14ac:dyDescent="0.25">
      <c r="A973" s="6"/>
      <c r="B973" s="6"/>
      <c r="C973" s="6"/>
      <c r="D973" s="6"/>
      <c r="E973" s="6"/>
      <c r="F973" s="6"/>
    </row>
    <row r="974" spans="1:6" x14ac:dyDescent="0.25">
      <c r="A974" s="6"/>
      <c r="B974" s="6"/>
      <c r="C974" s="6"/>
      <c r="D974" s="6"/>
      <c r="E974" s="6"/>
      <c r="F974" s="6"/>
    </row>
    <row r="975" spans="1:6" x14ac:dyDescent="0.25">
      <c r="A975" s="6"/>
      <c r="B975" s="6"/>
      <c r="C975" s="6"/>
      <c r="D975" s="6"/>
      <c r="E975" s="6"/>
      <c r="F975" s="6"/>
    </row>
    <row r="976" spans="1:6" x14ac:dyDescent="0.25">
      <c r="A976" s="6"/>
      <c r="B976" s="6"/>
      <c r="C976" s="6"/>
      <c r="D976" s="6"/>
      <c r="E976" s="6"/>
      <c r="F976" s="6"/>
    </row>
    <row r="977" spans="1:6" x14ac:dyDescent="0.25">
      <c r="A977" s="6"/>
      <c r="B977" s="6"/>
      <c r="C977" s="6"/>
      <c r="D977" s="6"/>
      <c r="E977" s="6"/>
      <c r="F977" s="6"/>
    </row>
    <row r="978" spans="1:6" x14ac:dyDescent="0.25">
      <c r="A978" s="6"/>
      <c r="B978" s="6"/>
      <c r="C978" s="6"/>
      <c r="D978" s="6"/>
      <c r="E978" s="6"/>
      <c r="F978" s="6"/>
    </row>
    <row r="979" spans="1:6" x14ac:dyDescent="0.25">
      <c r="A979" s="6"/>
      <c r="B979" s="6"/>
      <c r="C979" s="6"/>
      <c r="D979" s="6"/>
      <c r="E979" s="6"/>
      <c r="F979" s="6"/>
    </row>
    <row r="980" spans="1:6" x14ac:dyDescent="0.25">
      <c r="A980" s="6"/>
      <c r="B980" s="6"/>
      <c r="C980" s="6"/>
      <c r="D980" s="6"/>
      <c r="E980" s="6"/>
      <c r="F980" s="6"/>
    </row>
    <row r="981" spans="1:6" x14ac:dyDescent="0.25">
      <c r="A981" s="6"/>
      <c r="B981" s="6"/>
      <c r="C981" s="6"/>
      <c r="D981" s="6"/>
      <c r="E981" s="6"/>
      <c r="F981" s="6"/>
    </row>
    <row r="982" spans="1:6" x14ac:dyDescent="0.25">
      <c r="A982" s="6"/>
      <c r="B982" s="6"/>
      <c r="C982" s="6"/>
      <c r="D982" s="6"/>
      <c r="E982" s="6"/>
      <c r="F982" s="6"/>
    </row>
    <row r="983" spans="1:6" x14ac:dyDescent="0.25">
      <c r="A983" s="6"/>
      <c r="B983" s="6"/>
      <c r="C983" s="6"/>
      <c r="D983" s="6"/>
      <c r="E983" s="6"/>
      <c r="F983" s="6"/>
    </row>
    <row r="984" spans="1:6" x14ac:dyDescent="0.25">
      <c r="A984" s="6"/>
      <c r="B984" s="6"/>
      <c r="C984" s="6"/>
      <c r="D984" s="6"/>
      <c r="E984" s="6"/>
      <c r="F984" s="6"/>
    </row>
    <row r="985" spans="1:6" x14ac:dyDescent="0.25">
      <c r="A985" s="6"/>
      <c r="B985" s="6"/>
      <c r="C985" s="6"/>
      <c r="D985" s="6"/>
      <c r="E985" s="6"/>
      <c r="F985" s="6"/>
    </row>
    <row r="986" spans="1:6" x14ac:dyDescent="0.25">
      <c r="A986" s="6"/>
      <c r="B986" s="6"/>
      <c r="C986" s="6"/>
      <c r="D986" s="6"/>
      <c r="E986" s="6"/>
      <c r="F986" s="6"/>
    </row>
    <row r="987" spans="1:6" x14ac:dyDescent="0.25">
      <c r="A987" s="6"/>
      <c r="B987" s="6"/>
      <c r="C987" s="6"/>
      <c r="D987" s="6"/>
      <c r="E987" s="6"/>
      <c r="F987" s="6"/>
    </row>
    <row r="988" spans="1:6" x14ac:dyDescent="0.25">
      <c r="A988" s="6"/>
      <c r="B988" s="6"/>
      <c r="C988" s="6"/>
      <c r="D988" s="6"/>
      <c r="E988" s="6"/>
      <c r="F988" s="6"/>
    </row>
    <row r="989" spans="1:6" x14ac:dyDescent="0.25">
      <c r="A989" s="6"/>
      <c r="B989" s="6"/>
      <c r="C989" s="6"/>
      <c r="D989" s="6"/>
      <c r="E989" s="6"/>
      <c r="F989" s="6"/>
    </row>
    <row r="990" spans="1:6" x14ac:dyDescent="0.25">
      <c r="A990" s="6"/>
      <c r="B990" s="6"/>
      <c r="C990" s="6"/>
      <c r="D990" s="6"/>
      <c r="E990" s="6"/>
      <c r="F990" s="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DOC_MBC_summary</vt:lpstr>
      <vt:lpstr>Compiled_cal_curve_corrected</vt:lpstr>
      <vt:lpstr>sorted</vt:lpstr>
      <vt:lpstr>Summarize Shimadzu Reps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Lynch,Laurel</dc:creator>
  <cp:lastModifiedBy>Itamar Shabtai</cp:lastModifiedBy>
  <dcterms:created xsi:type="dcterms:W3CDTF">2019-08-27T14:56:42Z</dcterms:created>
  <dcterms:modified xsi:type="dcterms:W3CDTF">2020-01-31T14:09:57Z</dcterms:modified>
</cp:coreProperties>
</file>