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lock3" sheetId="1" r:id="rId1"/>
    <sheet name="Clock2" sheetId="2" r:id="rId2"/>
    <sheet name="Clock1" sheetId="3" r:id="rId3"/>
    <sheet name="Hoja1" sheetId="4" r:id="rId4"/>
  </sheets>
  <calcPr calcId="144525"/>
</workbook>
</file>

<file path=xl/calcChain.xml><?xml version="1.0" encoding="utf-8"?>
<calcChain xmlns="http://schemas.openxmlformats.org/spreadsheetml/2006/main">
  <c r="Z7" i="1" l="1"/>
  <c r="Y7" i="1"/>
  <c r="X7" i="1"/>
  <c r="W7" i="1"/>
  <c r="T10" i="1"/>
  <c r="I33" i="3" l="1"/>
  <c r="I34" i="3"/>
  <c r="I35" i="3"/>
  <c r="I36" i="3"/>
  <c r="I37" i="3"/>
  <c r="I38" i="3"/>
  <c r="I39" i="3"/>
  <c r="I40" i="3"/>
  <c r="I41" i="3"/>
  <c r="I42" i="3"/>
  <c r="I43" i="3"/>
  <c r="I44" i="3"/>
  <c r="I32" i="3"/>
  <c r="I20" i="3"/>
  <c r="I21" i="3"/>
  <c r="I22" i="3"/>
  <c r="I23" i="3"/>
  <c r="I24" i="3"/>
  <c r="I25" i="3"/>
  <c r="I26" i="3"/>
  <c r="I27" i="3"/>
  <c r="I28" i="3"/>
  <c r="I29" i="3"/>
  <c r="I30" i="3"/>
  <c r="I31" i="3"/>
  <c r="I19" i="3"/>
  <c r="I7" i="3"/>
  <c r="I8" i="3"/>
  <c r="L8" i="3" s="1"/>
  <c r="I9" i="3"/>
  <c r="I10" i="3"/>
  <c r="L10" i="3" s="1"/>
  <c r="I11" i="3"/>
  <c r="I12" i="3"/>
  <c r="L12" i="3" s="1"/>
  <c r="I13" i="3"/>
  <c r="I14" i="3"/>
  <c r="L14" i="3" s="1"/>
  <c r="I15" i="3"/>
  <c r="I16" i="3"/>
  <c r="L16" i="3" s="1"/>
  <c r="I17" i="3"/>
  <c r="I18" i="3"/>
  <c r="L18" i="3" s="1"/>
  <c r="I6" i="3"/>
  <c r="H33" i="3"/>
  <c r="H34" i="3"/>
  <c r="H35" i="3"/>
  <c r="H36" i="3"/>
  <c r="H37" i="3"/>
  <c r="H38" i="3"/>
  <c r="H39" i="3"/>
  <c r="H40" i="3"/>
  <c r="H41" i="3"/>
  <c r="H42" i="3"/>
  <c r="H43" i="3"/>
  <c r="H44" i="3"/>
  <c r="H32" i="3"/>
  <c r="H20" i="3"/>
  <c r="H21" i="3"/>
  <c r="H22" i="3"/>
  <c r="H23" i="3"/>
  <c r="H24" i="3"/>
  <c r="H25" i="3"/>
  <c r="H26" i="3"/>
  <c r="H27" i="3"/>
  <c r="H28" i="3"/>
  <c r="H29" i="3"/>
  <c r="H30" i="3"/>
  <c r="H31" i="3"/>
  <c r="H19" i="3"/>
  <c r="H7" i="3"/>
  <c r="L7" i="3" s="1"/>
  <c r="H8" i="3"/>
  <c r="H9" i="3"/>
  <c r="L9" i="3" s="1"/>
  <c r="H10" i="3"/>
  <c r="H11" i="3"/>
  <c r="L11" i="3" s="1"/>
  <c r="H12" i="3"/>
  <c r="H13" i="3"/>
  <c r="J13" i="3" s="1"/>
  <c r="H14" i="3"/>
  <c r="H15" i="3"/>
  <c r="L15" i="3" s="1"/>
  <c r="H16" i="3"/>
  <c r="H17" i="3"/>
  <c r="L17" i="3" s="1"/>
  <c r="H18" i="3"/>
  <c r="H6" i="3"/>
  <c r="L6" i="3" s="1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2" i="3"/>
  <c r="J34" i="3"/>
  <c r="J21" i="3"/>
  <c r="L13" i="3" l="1"/>
  <c r="J28" i="3"/>
  <c r="J32" i="3"/>
  <c r="J16" i="3"/>
  <c r="J12" i="3"/>
  <c r="J8" i="3"/>
  <c r="J29" i="3"/>
  <c r="J25" i="3"/>
  <c r="J26" i="3"/>
  <c r="J22" i="3"/>
  <c r="J44" i="3"/>
  <c r="J40" i="3"/>
  <c r="J36" i="3"/>
  <c r="J24" i="3"/>
  <c r="J20" i="3"/>
  <c r="J38" i="3"/>
  <c r="J37" i="3"/>
  <c r="J19" i="3"/>
  <c r="J31" i="3"/>
  <c r="J27" i="3"/>
  <c r="J23" i="3"/>
  <c r="J7" i="3"/>
  <c r="J30" i="3"/>
  <c r="J11" i="3"/>
  <c r="J43" i="3"/>
  <c r="J39" i="3"/>
  <c r="J35" i="3"/>
  <c r="J15" i="3"/>
  <c r="J18" i="3"/>
  <c r="J14" i="3"/>
  <c r="J10" i="3"/>
  <c r="J17" i="3"/>
  <c r="J9" i="3"/>
  <c r="J41" i="3"/>
  <c r="J33" i="3"/>
  <c r="J6" i="3"/>
  <c r="Q18" i="2"/>
  <c r="M11" i="2"/>
  <c r="M12" i="2"/>
  <c r="M13" i="2"/>
  <c r="M14" i="2"/>
  <c r="M15" i="2"/>
  <c r="M16" i="2"/>
  <c r="M17" i="2"/>
  <c r="M18" i="2"/>
  <c r="M19" i="2"/>
  <c r="M20" i="2"/>
  <c r="M21" i="2"/>
  <c r="M22" i="2"/>
  <c r="M10" i="2"/>
  <c r="N10" i="2" s="1"/>
  <c r="N22" i="2"/>
  <c r="N21" i="2"/>
  <c r="N20" i="2"/>
  <c r="N19" i="2"/>
  <c r="N18" i="2"/>
  <c r="N17" i="2"/>
  <c r="N16" i="2"/>
  <c r="N15" i="2"/>
  <c r="N14" i="2"/>
  <c r="N13" i="2"/>
  <c r="N12" i="2"/>
  <c r="N11" i="2"/>
  <c r="G32" i="2"/>
  <c r="H32" i="2" s="1"/>
  <c r="H15" i="2"/>
  <c r="H19" i="2"/>
  <c r="H23" i="2"/>
  <c r="H27" i="2"/>
  <c r="H31" i="2"/>
  <c r="G31" i="2"/>
  <c r="G25" i="2"/>
  <c r="H25" i="2" s="1"/>
  <c r="G26" i="2"/>
  <c r="H26" i="2" s="1"/>
  <c r="G27" i="2"/>
  <c r="G28" i="2"/>
  <c r="H28" i="2" s="1"/>
  <c r="G29" i="2"/>
  <c r="H29" i="2" s="1"/>
  <c r="G30" i="2"/>
  <c r="H30" i="2" s="1"/>
  <c r="G11" i="2"/>
  <c r="H11" i="2" s="1"/>
  <c r="G12" i="2"/>
  <c r="H12" i="2" s="1"/>
  <c r="G13" i="2"/>
  <c r="H13" i="2" s="1"/>
  <c r="G14" i="2"/>
  <c r="H14" i="2" s="1"/>
  <c r="G15" i="2"/>
  <c r="G16" i="2"/>
  <c r="H16" i="2" s="1"/>
  <c r="G17" i="2"/>
  <c r="H17" i="2" s="1"/>
  <c r="G18" i="2"/>
  <c r="H18" i="2" s="1"/>
  <c r="G19" i="2"/>
  <c r="G20" i="2"/>
  <c r="H20" i="2" s="1"/>
  <c r="G21" i="2"/>
  <c r="H21" i="2" s="1"/>
  <c r="G22" i="2"/>
  <c r="H22" i="2" s="1"/>
  <c r="G23" i="2"/>
  <c r="G24" i="2"/>
  <c r="H24" i="2" s="1"/>
  <c r="G10" i="2"/>
  <c r="H10" i="2" s="1"/>
  <c r="V17" i="1"/>
  <c r="T18" i="1"/>
  <c r="T21" i="1"/>
  <c r="T22" i="1"/>
  <c r="T25" i="1"/>
  <c r="T27" i="1"/>
  <c r="T29" i="1"/>
  <c r="T31" i="1"/>
  <c r="T33" i="1"/>
  <c r="U33" i="1" s="1"/>
  <c r="T35" i="1"/>
  <c r="T37" i="1"/>
  <c r="U37" i="1" s="1"/>
  <c r="T39" i="1"/>
  <c r="U39" i="1" s="1"/>
  <c r="S19" i="1"/>
  <c r="T19" i="1" s="1"/>
  <c r="U19" i="1" s="1"/>
  <c r="S18" i="1"/>
  <c r="S20" i="1"/>
  <c r="T20" i="1" s="1"/>
  <c r="S21" i="1"/>
  <c r="S23" i="1"/>
  <c r="T23" i="1" s="1"/>
  <c r="U23" i="1" s="1"/>
  <c r="S22" i="1"/>
  <c r="S24" i="1"/>
  <c r="T24" i="1" s="1"/>
  <c r="U24" i="1" s="1"/>
  <c r="S25" i="1"/>
  <c r="S26" i="1"/>
  <c r="T26" i="1" s="1"/>
  <c r="U26" i="1" s="1"/>
  <c r="S27" i="1"/>
  <c r="S28" i="1"/>
  <c r="T28" i="1" s="1"/>
  <c r="U28" i="1" s="1"/>
  <c r="S29" i="1"/>
  <c r="S30" i="1"/>
  <c r="T30" i="1" s="1"/>
  <c r="U30" i="1" s="1"/>
  <c r="S31" i="1"/>
  <c r="S32" i="1"/>
  <c r="T32" i="1" s="1"/>
  <c r="U32" i="1" s="1"/>
  <c r="S33" i="1"/>
  <c r="S34" i="1"/>
  <c r="T34" i="1" s="1"/>
  <c r="U34" i="1" s="1"/>
  <c r="S35" i="1"/>
  <c r="S36" i="1"/>
  <c r="T36" i="1" s="1"/>
  <c r="U36" i="1" s="1"/>
  <c r="S37" i="1"/>
  <c r="S38" i="1"/>
  <c r="T38" i="1" s="1"/>
  <c r="U38" i="1" s="1"/>
  <c r="S39" i="1"/>
  <c r="S17" i="1"/>
  <c r="T17" i="1" s="1"/>
  <c r="U17" i="1" s="1"/>
  <c r="V23" i="1"/>
  <c r="W23" i="1" s="1"/>
  <c r="V21" i="1"/>
  <c r="W21" i="1" s="1"/>
  <c r="V19" i="1"/>
  <c r="W19" i="1" s="1"/>
  <c r="W17" i="1"/>
  <c r="V18" i="1"/>
  <c r="W18" i="1" s="1"/>
  <c r="V20" i="1"/>
  <c r="W20" i="1" s="1"/>
  <c r="V22" i="1"/>
  <c r="W22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24" i="1"/>
  <c r="W24" i="1" s="1"/>
  <c r="U21" i="1"/>
  <c r="U18" i="1"/>
  <c r="U22" i="1"/>
  <c r="U25" i="1"/>
  <c r="U27" i="1"/>
  <c r="U29" i="1"/>
  <c r="U31" i="1"/>
  <c r="U3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6" i="1"/>
  <c r="N25" i="1"/>
  <c r="N22" i="1"/>
  <c r="N20" i="1"/>
  <c r="N18" i="1"/>
  <c r="N17" i="1"/>
  <c r="N19" i="1"/>
  <c r="N21" i="1"/>
  <c r="N23" i="1"/>
  <c r="N24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8" i="1"/>
  <c r="F19" i="1"/>
  <c r="F20" i="1"/>
  <c r="F21" i="1"/>
  <c r="F22" i="1"/>
  <c r="F23" i="1"/>
  <c r="F24" i="1"/>
  <c r="F25" i="1"/>
  <c r="F26" i="1"/>
  <c r="F27" i="1"/>
  <c r="F28" i="1"/>
  <c r="F29" i="1"/>
  <c r="F17" i="1"/>
  <c r="B19" i="1"/>
  <c r="G27" i="1" s="1"/>
  <c r="X37" i="1" l="1"/>
  <c r="X33" i="1"/>
  <c r="X29" i="1"/>
  <c r="X20" i="1"/>
  <c r="X21" i="1"/>
  <c r="X25" i="1"/>
  <c r="X17" i="1"/>
  <c r="X39" i="1"/>
  <c r="X35" i="1"/>
  <c r="X31" i="1"/>
  <c r="X38" i="1"/>
  <c r="X34" i="1"/>
  <c r="X30" i="1"/>
  <c r="X26" i="1"/>
  <c r="X18" i="1"/>
  <c r="X23" i="1"/>
  <c r="X27" i="1"/>
  <c r="X24" i="1"/>
  <c r="X36" i="1"/>
  <c r="X32" i="1"/>
  <c r="X22" i="1"/>
  <c r="X19" i="1"/>
  <c r="X28" i="1"/>
  <c r="P23" i="1"/>
  <c r="P19" i="1"/>
  <c r="P18" i="1"/>
  <c r="P22" i="1"/>
  <c r="P26" i="1"/>
  <c r="P37" i="1"/>
  <c r="P33" i="1"/>
  <c r="P29" i="1"/>
  <c r="P36" i="1"/>
  <c r="P32" i="1"/>
  <c r="P28" i="1"/>
  <c r="P24" i="1"/>
  <c r="P21" i="1"/>
  <c r="P17" i="1"/>
  <c r="P20" i="1"/>
  <c r="P25" i="1"/>
  <c r="P39" i="1"/>
  <c r="P35" i="1"/>
  <c r="P31" i="1"/>
  <c r="P27" i="1"/>
  <c r="P38" i="1"/>
  <c r="P34" i="1"/>
  <c r="P30" i="1"/>
  <c r="G20" i="1"/>
  <c r="G17" i="1"/>
  <c r="G18" i="1"/>
  <c r="G169" i="1"/>
  <c r="G159" i="1"/>
  <c r="G148" i="1"/>
  <c r="G137" i="1"/>
  <c r="G132" i="1"/>
  <c r="G121" i="1"/>
  <c r="G109" i="1"/>
  <c r="G101" i="1"/>
  <c r="G85" i="1"/>
  <c r="G77" i="1"/>
  <c r="G61" i="1"/>
  <c r="G45" i="1"/>
  <c r="G37" i="1"/>
  <c r="G25" i="1"/>
  <c r="G21" i="1"/>
  <c r="G172" i="1"/>
  <c r="G168" i="1"/>
  <c r="G163" i="1"/>
  <c r="G157" i="1"/>
  <c r="G152" i="1"/>
  <c r="G147" i="1"/>
  <c r="G141" i="1"/>
  <c r="G136" i="1"/>
  <c r="G131" i="1"/>
  <c r="G125" i="1"/>
  <c r="G120" i="1"/>
  <c r="G115" i="1"/>
  <c r="G107" i="1"/>
  <c r="G99" i="1"/>
  <c r="G91" i="1"/>
  <c r="G83" i="1"/>
  <c r="G75" i="1"/>
  <c r="G67" i="1"/>
  <c r="G59" i="1"/>
  <c r="G51" i="1"/>
  <c r="G43" i="1"/>
  <c r="G35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7" i="1"/>
  <c r="G199" i="1"/>
  <c r="G201" i="1"/>
  <c r="G203" i="1"/>
  <c r="G205" i="1"/>
  <c r="G207" i="1"/>
  <c r="G209" i="1"/>
  <c r="G211" i="1"/>
  <c r="G213" i="1"/>
  <c r="G215" i="1"/>
  <c r="G217" i="1"/>
  <c r="G219" i="1"/>
  <c r="G221" i="1"/>
  <c r="G223" i="1"/>
  <c r="G225" i="1"/>
  <c r="G227" i="1"/>
  <c r="G229" i="1"/>
  <c r="G231" i="1"/>
  <c r="G233" i="1"/>
  <c r="G235" i="1"/>
  <c r="G237" i="1"/>
  <c r="G239" i="1"/>
  <c r="G241" i="1"/>
  <c r="G243" i="1"/>
  <c r="G245" i="1"/>
  <c r="G247" i="1"/>
  <c r="G249" i="1"/>
  <c r="G251" i="1"/>
  <c r="G253" i="1"/>
  <c r="G255" i="1"/>
  <c r="G257" i="1"/>
  <c r="G259" i="1"/>
  <c r="G261" i="1"/>
  <c r="G263" i="1"/>
  <c r="G265" i="1"/>
  <c r="G267" i="1"/>
  <c r="G269" i="1"/>
  <c r="G271" i="1"/>
  <c r="G273" i="1"/>
  <c r="G275" i="1"/>
  <c r="G277" i="1"/>
  <c r="G279" i="1"/>
  <c r="G281" i="1"/>
  <c r="G283" i="1"/>
  <c r="G285" i="1"/>
  <c r="G287" i="1"/>
  <c r="G289" i="1"/>
  <c r="G291" i="1"/>
  <c r="G293" i="1"/>
  <c r="G295" i="1"/>
  <c r="G297" i="1"/>
  <c r="G299" i="1"/>
  <c r="G301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24" i="1"/>
  <c r="G167" i="1"/>
  <c r="G161" i="1"/>
  <c r="G151" i="1"/>
  <c r="G140" i="1"/>
  <c r="G129" i="1"/>
  <c r="G119" i="1"/>
  <c r="G113" i="1"/>
  <c r="G105" i="1"/>
  <c r="G97" i="1"/>
  <c r="G89" i="1"/>
  <c r="G81" i="1"/>
  <c r="G73" i="1"/>
  <c r="G65" i="1"/>
  <c r="G57" i="1"/>
  <c r="G49" i="1"/>
  <c r="G41" i="1"/>
  <c r="G33" i="1"/>
  <c r="G171" i="1"/>
  <c r="G156" i="1"/>
  <c r="G145" i="1"/>
  <c r="G135" i="1"/>
  <c r="G124" i="1"/>
  <c r="G23" i="1"/>
  <c r="G19" i="1"/>
  <c r="G170" i="1"/>
  <c r="G165" i="1"/>
  <c r="G160" i="1"/>
  <c r="G155" i="1"/>
  <c r="G149" i="1"/>
  <c r="G144" i="1"/>
  <c r="G139" i="1"/>
  <c r="G133" i="1"/>
  <c r="G128" i="1"/>
  <c r="G123" i="1"/>
  <c r="G117" i="1"/>
  <c r="G111" i="1"/>
  <c r="G103" i="1"/>
  <c r="G95" i="1"/>
  <c r="G87" i="1"/>
  <c r="G79" i="1"/>
  <c r="G71" i="1"/>
  <c r="G63" i="1"/>
  <c r="G55" i="1"/>
  <c r="G47" i="1"/>
  <c r="G39" i="1"/>
  <c r="G31" i="1"/>
  <c r="G22" i="1"/>
  <c r="G164" i="1"/>
  <c r="G153" i="1"/>
  <c r="G143" i="1"/>
  <c r="G127" i="1"/>
  <c r="G116" i="1"/>
  <c r="G93" i="1"/>
  <c r="G69" i="1"/>
  <c r="G53" i="1"/>
  <c r="G29" i="1"/>
</calcChain>
</file>

<file path=xl/sharedStrings.xml><?xml version="1.0" encoding="utf-8"?>
<sst xmlns="http://schemas.openxmlformats.org/spreadsheetml/2006/main" count="103" uniqueCount="59">
  <si>
    <t>CLOCK 1</t>
  </si>
  <si>
    <t>VALORES RESISTENCIAS</t>
  </si>
  <si>
    <t>VALORES PRESETS</t>
  </si>
  <si>
    <t>VALORES CAPACITORES</t>
  </si>
  <si>
    <t>fmin</t>
  </si>
  <si>
    <t>fmax</t>
  </si>
  <si>
    <t>delta(f)</t>
  </si>
  <si>
    <t>R</t>
  </si>
  <si>
    <t>Pote</t>
  </si>
  <si>
    <t>##0,00E+00</t>
  </si>
  <si>
    <t>C</t>
  </si>
  <si>
    <t>R2</t>
  </si>
  <si>
    <t>C_com</t>
  </si>
  <si>
    <t>fmin_posta</t>
  </si>
  <si>
    <t>fmax_posta</t>
  </si>
  <si>
    <t>VALORES POTES</t>
  </si>
  <si>
    <t>100k</t>
  </si>
  <si>
    <t>10k</t>
  </si>
  <si>
    <t>1k</t>
  </si>
  <si>
    <t>250k</t>
  </si>
  <si>
    <t>500k</t>
  </si>
  <si>
    <t>2k</t>
  </si>
  <si>
    <t>25k</t>
  </si>
  <si>
    <t>Pote_com</t>
  </si>
  <si>
    <t>R_com</t>
  </si>
  <si>
    <t>Err % fmin</t>
  </si>
  <si>
    <t>f</t>
  </si>
  <si>
    <t>Err % fmax</t>
  </si>
  <si>
    <t>Err % tot</t>
  </si>
  <si>
    <t>R//</t>
  </si>
  <si>
    <t>Pote_//</t>
  </si>
  <si>
    <t>Parametro</t>
  </si>
  <si>
    <t>Valor</t>
  </si>
  <si>
    <t>R_{\\}</t>
  </si>
  <si>
    <t>Potenciometro</t>
  </si>
  <si>
    <t>R_{pot}</t>
  </si>
  <si>
    <t>R_2</t>
  </si>
  <si>
    <t>15k</t>
  </si>
  <si>
    <t>680k</t>
  </si>
  <si>
    <t>288k</t>
  </si>
  <si>
    <t>4,7u</t>
  </si>
  <si>
    <t>CLOCK 2</t>
  </si>
  <si>
    <t>Orden magnitud</t>
  </si>
  <si>
    <t>frec_posta</t>
  </si>
  <si>
    <t>Err %</t>
  </si>
  <si>
    <t>R_com (-)</t>
  </si>
  <si>
    <t>Preset</t>
  </si>
  <si>
    <t>f_posta</t>
  </si>
  <si>
    <t>err %</t>
  </si>
  <si>
    <t>rep</t>
  </si>
  <si>
    <t>CLOCK 3</t>
  </si>
  <si>
    <t>Salen 4,46V</t>
  </si>
  <si>
    <t>Medido</t>
  </si>
  <si>
    <t>f_min</t>
  </si>
  <si>
    <t>f_max</t>
  </si>
  <si>
    <t>Medida</t>
  </si>
  <si>
    <t>Calc (c/valores medidos)</t>
  </si>
  <si>
    <t>t_low (f_min)</t>
  </si>
  <si>
    <t>t_low(f_max)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</si>
</sst>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#0.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165" fontId="0" fillId="0" borderId="4" xfId="0" applyNumberFormat="1" applyBorder="1"/>
    <xf numFmtId="165" fontId="0" fillId="0" borderId="9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0" fontId="0" fillId="0" borderId="0" xfId="0" applyBorder="1"/>
    <xf numFmtId="164" fontId="0" fillId="0" borderId="4" xfId="0" applyNumberFormat="1" applyBorder="1"/>
    <xf numFmtId="164" fontId="0" fillId="0" borderId="9" xfId="0" applyNumberFormat="1" applyBorder="1"/>
    <xf numFmtId="10" fontId="0" fillId="0" borderId="1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10" xfId="0" applyNumberFormat="1" applyBorder="1"/>
    <xf numFmtId="10" fontId="0" fillId="0" borderId="4" xfId="0" applyNumberFormat="1" applyBorder="1"/>
    <xf numFmtId="10" fontId="0" fillId="0" borderId="9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9" xfId="0" applyNumberFormat="1" applyBorder="1"/>
    <xf numFmtId="165" fontId="0" fillId="0" borderId="1" xfId="0" applyNumberFormat="1" applyFill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Fill="1" applyBorder="1"/>
    <xf numFmtId="0" fontId="0" fillId="0" borderId="0" xfId="0" applyFont="1"/>
    <xf numFmtId="0" fontId="0" fillId="0" borderId="13" xfId="0" applyBorder="1" applyAlignment="1"/>
    <xf numFmtId="11" fontId="0" fillId="0" borderId="13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3" xfId="0" applyNumberFormat="1" applyBorder="1" applyAlignment="1"/>
    <xf numFmtId="165" fontId="0" fillId="0" borderId="1" xfId="0" applyNumberFormat="1" applyBorder="1" applyAlignment="1"/>
    <xf numFmtId="165" fontId="0" fillId="2" borderId="1" xfId="0" applyNumberFormat="1" applyFill="1" applyBorder="1" applyAlignment="1">
      <alignment horizontal="center"/>
    </xf>
    <xf numFmtId="11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3" xfId="0" applyBorder="1"/>
    <xf numFmtId="165" fontId="0" fillId="0" borderId="0" xfId="0" applyNumberFormat="1" applyBorder="1"/>
    <xf numFmtId="1" fontId="0" fillId="0" borderId="17" xfId="0" applyNumberFormat="1" applyFill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2" borderId="6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4"/>
  <sheetViews>
    <sheetView tabSelected="1" topLeftCell="H1" workbookViewId="0">
      <selection activeCell="M8" sqref="M8"/>
    </sheetView>
  </sheetViews>
  <sheetFormatPr baseColWidth="10" defaultRowHeight="15" x14ac:dyDescent="0.25"/>
  <cols>
    <col min="4" max="10" width="11.42578125" style="10"/>
    <col min="25" max="25" width="14.140625" customWidth="1"/>
    <col min="26" max="26" width="14.42578125" customWidth="1"/>
  </cols>
  <sheetData>
    <row r="1" spans="1:26" x14ac:dyDescent="0.25">
      <c r="J1" s="10" t="s">
        <v>9</v>
      </c>
    </row>
    <row r="2" spans="1:26" x14ac:dyDescent="0.25">
      <c r="A2" s="56" t="s">
        <v>1</v>
      </c>
      <c r="B2" s="56"/>
      <c r="F2" s="57" t="s">
        <v>3</v>
      </c>
      <c r="G2" s="57"/>
    </row>
    <row r="3" spans="1:26" x14ac:dyDescent="0.25">
      <c r="A3" s="5">
        <v>100</v>
      </c>
      <c r="B3" s="5">
        <v>200</v>
      </c>
      <c r="C3" s="5">
        <v>360</v>
      </c>
      <c r="D3" s="3">
        <v>560</v>
      </c>
      <c r="F3" s="3">
        <v>9.9999999999999995E-7</v>
      </c>
      <c r="G3" s="3">
        <v>3.3000000000000002E-6</v>
      </c>
      <c r="H3" s="10">
        <v>1.0000000000000001E-5</v>
      </c>
    </row>
    <row r="4" spans="1:26" x14ac:dyDescent="0.25">
      <c r="A4" s="5">
        <v>110</v>
      </c>
      <c r="B4" s="5">
        <v>220</v>
      </c>
      <c r="C4" s="5">
        <v>390</v>
      </c>
      <c r="D4" s="3">
        <v>620</v>
      </c>
      <c r="F4" s="3">
        <v>1.1999999999999999E-6</v>
      </c>
      <c r="G4" s="3">
        <v>3.8999999999999999E-6</v>
      </c>
    </row>
    <row r="5" spans="1:26" x14ac:dyDescent="0.25">
      <c r="A5" s="5">
        <v>120</v>
      </c>
      <c r="B5" s="5">
        <v>240</v>
      </c>
      <c r="C5" s="5">
        <v>430</v>
      </c>
      <c r="D5" s="3">
        <v>680</v>
      </c>
      <c r="F5" s="3">
        <v>1.5E-6</v>
      </c>
      <c r="G5" s="3">
        <v>4.6999999999999999E-6</v>
      </c>
      <c r="L5" s="56" t="s">
        <v>1</v>
      </c>
      <c r="M5" s="56"/>
      <c r="O5" s="10"/>
    </row>
    <row r="6" spans="1:26" x14ac:dyDescent="0.25">
      <c r="A6" s="5">
        <v>150</v>
      </c>
      <c r="B6" s="5">
        <v>270</v>
      </c>
      <c r="C6" s="5">
        <v>470</v>
      </c>
      <c r="D6" s="3">
        <v>750</v>
      </c>
      <c r="F6" s="3">
        <v>1.7999999999999999E-6</v>
      </c>
      <c r="G6" s="3">
        <v>5.5999999999999997E-6</v>
      </c>
      <c r="L6" s="5">
        <v>100</v>
      </c>
      <c r="M6" s="5">
        <v>200</v>
      </c>
      <c r="N6" s="5">
        <v>360</v>
      </c>
      <c r="O6" s="3">
        <v>560</v>
      </c>
      <c r="R6" s="4" t="s">
        <v>31</v>
      </c>
      <c r="S6" s="4" t="s">
        <v>32</v>
      </c>
      <c r="T6" s="45" t="s">
        <v>52</v>
      </c>
      <c r="V6" s="1"/>
      <c r="W6" s="58" t="s">
        <v>53</v>
      </c>
      <c r="X6" s="58" t="s">
        <v>54</v>
      </c>
      <c r="Y6" s="58" t="s">
        <v>57</v>
      </c>
      <c r="Z6" s="58" t="s">
        <v>58</v>
      </c>
    </row>
    <row r="7" spans="1:26" x14ac:dyDescent="0.25">
      <c r="A7" s="5">
        <v>180</v>
      </c>
      <c r="B7" s="5">
        <v>300</v>
      </c>
      <c r="C7" s="5">
        <v>510</v>
      </c>
      <c r="D7" s="3">
        <v>820</v>
      </c>
      <c r="F7" s="3">
        <v>2.2000000000000001E-6</v>
      </c>
      <c r="G7" s="3">
        <v>6.8000000000000001E-6</v>
      </c>
      <c r="L7" s="5">
        <v>110</v>
      </c>
      <c r="M7" s="5">
        <v>220</v>
      </c>
      <c r="N7" s="5">
        <v>390</v>
      </c>
      <c r="O7" s="3">
        <v>620</v>
      </c>
      <c r="R7" s="4" t="s">
        <v>7</v>
      </c>
      <c r="S7" s="4" t="s">
        <v>37</v>
      </c>
      <c r="T7" s="46">
        <v>14760</v>
      </c>
      <c r="V7" s="1" t="s">
        <v>56</v>
      </c>
      <c r="W7" s="28">
        <f>1/(LN(2)*$T$12*($T$7+$T$10+2*$T$11))</f>
        <v>1.1430444178906183</v>
      </c>
      <c r="X7" s="28">
        <f>1/(LN(2)*$T$12*($T$7+2*$T$11))</f>
        <v>21.67979612309399</v>
      </c>
      <c r="Y7" s="3">
        <f>LN(2)*$T$12*$T$11</f>
        <v>5.5507226219240428E-4</v>
      </c>
      <c r="Z7" s="3">
        <f>LN(2)*$T$12*$T$11</f>
        <v>5.5507226219240428E-4</v>
      </c>
    </row>
    <row r="8" spans="1:26" x14ac:dyDescent="0.25">
      <c r="B8" s="5">
        <v>330</v>
      </c>
      <c r="D8" s="3">
        <v>910</v>
      </c>
      <c r="F8" s="3">
        <v>2.7E-6</v>
      </c>
      <c r="G8" s="3">
        <v>8.1999999999999994E-6</v>
      </c>
      <c r="L8" s="5">
        <v>120</v>
      </c>
      <c r="M8" s="5">
        <v>240</v>
      </c>
      <c r="N8" s="5">
        <v>430</v>
      </c>
      <c r="O8" s="3">
        <v>680</v>
      </c>
      <c r="R8" s="4" t="s">
        <v>33</v>
      </c>
      <c r="S8" s="4" t="s">
        <v>38</v>
      </c>
      <c r="T8" s="46">
        <v>662000</v>
      </c>
      <c r="V8" s="1" t="s">
        <v>55</v>
      </c>
      <c r="W8" s="1">
        <v>1.52</v>
      </c>
      <c r="X8" s="1">
        <v>24.88</v>
      </c>
      <c r="Y8" s="3">
        <v>6.3000000000000003E-4</v>
      </c>
      <c r="Z8" s="3">
        <v>5.8500000000000002E-4</v>
      </c>
    </row>
    <row r="9" spans="1:26" x14ac:dyDescent="0.25">
      <c r="L9" s="5">
        <v>150</v>
      </c>
      <c r="M9" s="5">
        <v>270</v>
      </c>
      <c r="N9" s="5">
        <v>470</v>
      </c>
      <c r="O9" s="3">
        <v>750</v>
      </c>
      <c r="R9" s="4" t="s">
        <v>34</v>
      </c>
      <c r="S9" s="4" t="s">
        <v>20</v>
      </c>
      <c r="T9" s="46">
        <v>420000</v>
      </c>
    </row>
    <row r="10" spans="1:26" x14ac:dyDescent="0.25">
      <c r="A10" s="6" t="s">
        <v>2</v>
      </c>
      <c r="L10" s="5">
        <v>180</v>
      </c>
      <c r="M10" s="5">
        <v>300</v>
      </c>
      <c r="N10" s="5">
        <v>510</v>
      </c>
      <c r="O10" s="3">
        <v>820</v>
      </c>
      <c r="Q10" s="35"/>
      <c r="R10" s="4" t="s">
        <v>35</v>
      </c>
      <c r="S10" s="4" t="s">
        <v>39</v>
      </c>
      <c r="T10" s="46">
        <f>T7+1/(1/T8 + 1/T9)</f>
        <v>271728.57670979667</v>
      </c>
    </row>
    <row r="11" spans="1:26" x14ac:dyDescent="0.25">
      <c r="A11" s="1" t="s">
        <v>18</v>
      </c>
      <c r="B11" s="1" t="s">
        <v>17</v>
      </c>
      <c r="C11" s="1" t="s">
        <v>16</v>
      </c>
      <c r="D11" s="3" t="s">
        <v>21</v>
      </c>
      <c r="E11" s="3" t="s">
        <v>22</v>
      </c>
      <c r="F11" s="3" t="s">
        <v>19</v>
      </c>
      <c r="M11" s="5">
        <v>330</v>
      </c>
      <c r="O11" s="3">
        <v>910</v>
      </c>
      <c r="R11" s="4" t="s">
        <v>36</v>
      </c>
      <c r="S11" s="4">
        <v>180</v>
      </c>
      <c r="T11" s="45">
        <v>182</v>
      </c>
    </row>
    <row r="12" spans="1:26" x14ac:dyDescent="0.25">
      <c r="R12" s="4" t="s">
        <v>10</v>
      </c>
      <c r="S12" s="4" t="s">
        <v>40</v>
      </c>
      <c r="T12" s="46">
        <v>4.4000000000000002E-6</v>
      </c>
    </row>
    <row r="13" spans="1:26" x14ac:dyDescent="0.25">
      <c r="A13" s="1" t="s">
        <v>15</v>
      </c>
    </row>
    <row r="14" spans="1:26" x14ac:dyDescent="0.25">
      <c r="A14" s="3">
        <v>1000</v>
      </c>
      <c r="B14" s="3">
        <v>10000</v>
      </c>
      <c r="C14" s="3">
        <v>100000</v>
      </c>
      <c r="D14" s="3">
        <v>250000</v>
      </c>
      <c r="E14" s="3">
        <v>500</v>
      </c>
      <c r="F14" s="3">
        <v>50000</v>
      </c>
      <c r="G14" s="3">
        <v>500000</v>
      </c>
    </row>
    <row r="15" spans="1:26" ht="15.75" thickBot="1" x14ac:dyDescent="0.3"/>
    <row r="16" spans="1:26" ht="15.75" thickBot="1" x14ac:dyDescent="0.3">
      <c r="A16" s="1" t="s">
        <v>0</v>
      </c>
      <c r="D16" s="9" t="s">
        <v>11</v>
      </c>
      <c r="E16" s="9" t="s">
        <v>10</v>
      </c>
      <c r="F16" s="9" t="s">
        <v>7</v>
      </c>
      <c r="G16" s="9" t="s">
        <v>8</v>
      </c>
      <c r="H16" s="9" t="s">
        <v>23</v>
      </c>
      <c r="I16" s="9" t="s">
        <v>13</v>
      </c>
      <c r="J16" s="9" t="s">
        <v>14</v>
      </c>
      <c r="L16" s="33" t="s">
        <v>11</v>
      </c>
      <c r="M16" s="32" t="s">
        <v>10</v>
      </c>
      <c r="N16" s="32" t="s">
        <v>7</v>
      </c>
      <c r="O16" s="32" t="s">
        <v>24</v>
      </c>
      <c r="P16" s="32" t="s">
        <v>8</v>
      </c>
      <c r="Q16" s="32" t="s">
        <v>29</v>
      </c>
      <c r="R16" s="32" t="s">
        <v>23</v>
      </c>
      <c r="S16" s="32" t="s">
        <v>30</v>
      </c>
      <c r="T16" s="32" t="s">
        <v>13</v>
      </c>
      <c r="U16" s="32" t="s">
        <v>25</v>
      </c>
      <c r="V16" s="32" t="s">
        <v>14</v>
      </c>
      <c r="W16" s="32" t="s">
        <v>27</v>
      </c>
      <c r="X16" s="34" t="s">
        <v>28</v>
      </c>
      <c r="Y16" s="19"/>
    </row>
    <row r="17" spans="1:24" x14ac:dyDescent="0.25">
      <c r="A17" s="1" t="s">
        <v>4</v>
      </c>
      <c r="B17" s="1">
        <v>1</v>
      </c>
      <c r="D17" s="11">
        <v>100</v>
      </c>
      <c r="E17" s="7">
        <v>9.9999999999999995E-7</v>
      </c>
      <c r="F17" s="7">
        <f xml:space="preserve"> 1/($B$18*LN(2)*E17)- 2*D17</f>
        <v>71934.752044448178</v>
      </c>
      <c r="G17" s="7">
        <f>$B$19/($B$17*$B$18*LN(2)*E17)</f>
        <v>1370560.2888445153</v>
      </c>
      <c r="H17" s="7"/>
      <c r="I17" s="7"/>
      <c r="J17" s="12"/>
      <c r="L17" s="11">
        <v>180</v>
      </c>
      <c r="M17" s="7">
        <v>4.6999999999999999E-6</v>
      </c>
      <c r="N17" s="7">
        <f t="shared" ref="N17:N39" si="0" xml:space="preserve"> 1/($B$18*LN(2)*M17)- 2*L17</f>
        <v>14987.819583925144</v>
      </c>
      <c r="O17" s="7">
        <v>15000</v>
      </c>
      <c r="P17" s="7">
        <f t="shared" ref="P17:P39" si="1">$B$19/($B$17*$B$18*LN(2)*M17)</f>
        <v>291608.57209457771</v>
      </c>
      <c r="Q17" s="7">
        <v>680000</v>
      </c>
      <c r="R17" s="7">
        <v>500000</v>
      </c>
      <c r="S17" s="7">
        <f t="shared" ref="S17:S39" si="2">R17*Q17/(Q17+R17)</f>
        <v>288135.59322033898</v>
      </c>
      <c r="T17" s="20">
        <f t="shared" ref="T17:T39" si="3">1/(LN(2)*M17*(O17+S17+2*L17))</f>
        <v>1.0114031258953118</v>
      </c>
      <c r="U17" s="26">
        <f>(ABS($B$17-T17)/$B$17)</f>
        <v>1.1403125895311783E-2</v>
      </c>
      <c r="V17" s="29">
        <f t="shared" ref="V17:V39" si="4">1/(LN(2)*M17*(O17+2*L17))</f>
        <v>19.984140083235864</v>
      </c>
      <c r="W17" s="26">
        <f t="shared" ref="W17:W39" si="5">ABS(V17-$B$18)/$B$18</f>
        <v>7.9299583820677808E-4</v>
      </c>
      <c r="X17" s="23">
        <f t="shared" ref="X17:X39" si="6">U17/2 + W17/2</f>
        <v>6.0980608667592804E-3</v>
      </c>
    </row>
    <row r="18" spans="1:24" x14ac:dyDescent="0.25">
      <c r="A18" s="1" t="s">
        <v>5</v>
      </c>
      <c r="B18" s="1">
        <v>20</v>
      </c>
      <c r="D18" s="13">
        <v>100</v>
      </c>
      <c r="E18" s="3">
        <v>1.1999999999999999E-6</v>
      </c>
      <c r="F18" s="3">
        <f t="shared" ref="F18:F81" si="7" xml:space="preserve"> 1/($B$18*LN(2)*E18)- 2*D18</f>
        <v>59912.293370373474</v>
      </c>
      <c r="G18" s="3">
        <f t="shared" ref="G18:G81" si="8">$B$19/($B$17*$B$18*LN(2)*E18)</f>
        <v>1142133.574037096</v>
      </c>
      <c r="H18" s="3"/>
      <c r="I18" s="3"/>
      <c r="J18" s="14"/>
      <c r="L18" s="13">
        <v>200</v>
      </c>
      <c r="M18" s="3">
        <v>4.6999999999999999E-6</v>
      </c>
      <c r="N18" s="3">
        <f t="shared" si="0"/>
        <v>14947.819583925144</v>
      </c>
      <c r="O18" s="3">
        <v>15000</v>
      </c>
      <c r="P18" s="3">
        <f t="shared" si="1"/>
        <v>291608.57209457771</v>
      </c>
      <c r="Q18" s="3">
        <v>680000</v>
      </c>
      <c r="R18" s="3">
        <v>500000</v>
      </c>
      <c r="S18" s="3">
        <f t="shared" si="2"/>
        <v>288135.59322033898</v>
      </c>
      <c r="T18" s="2">
        <f t="shared" si="3"/>
        <v>1.0112698429263969</v>
      </c>
      <c r="U18" s="22">
        <f>(ABS($B$17-T18)/$B$17)</f>
        <v>1.1269842926396878E-2</v>
      </c>
      <c r="V18" s="28">
        <f t="shared" si="4"/>
        <v>19.932233225876811</v>
      </c>
      <c r="W18" s="22">
        <f t="shared" si="5"/>
        <v>3.3883387061594663E-3</v>
      </c>
      <c r="X18" s="24">
        <f t="shared" si="6"/>
        <v>7.3290908162781717E-3</v>
      </c>
    </row>
    <row r="19" spans="1:24" x14ac:dyDescent="0.25">
      <c r="A19" s="1" t="s">
        <v>6</v>
      </c>
      <c r="B19" s="1">
        <f>B18-B17</f>
        <v>19</v>
      </c>
      <c r="D19" s="13">
        <v>100</v>
      </c>
      <c r="E19" s="3">
        <v>1.5E-6</v>
      </c>
      <c r="F19" s="3">
        <f t="shared" si="7"/>
        <v>47889.834696298778</v>
      </c>
      <c r="G19" s="3">
        <f t="shared" si="8"/>
        <v>913706.85922967677</v>
      </c>
      <c r="H19" s="3"/>
      <c r="I19" s="3"/>
      <c r="J19" s="14"/>
      <c r="L19" s="13">
        <v>150</v>
      </c>
      <c r="M19" s="3">
        <v>4.6999999999999999E-6</v>
      </c>
      <c r="N19" s="3">
        <f t="shared" si="0"/>
        <v>15047.819583925144</v>
      </c>
      <c r="O19" s="3">
        <v>15000</v>
      </c>
      <c r="P19" s="3">
        <f t="shared" si="1"/>
        <v>291608.57209457771</v>
      </c>
      <c r="Q19" s="3">
        <v>680000</v>
      </c>
      <c r="R19" s="3">
        <v>500000</v>
      </c>
      <c r="S19" s="3">
        <f t="shared" si="2"/>
        <v>288135.59322033898</v>
      </c>
      <c r="T19" s="2">
        <f t="shared" si="3"/>
        <v>1.0116031162356331</v>
      </c>
      <c r="U19" s="22">
        <f>(ABS($B$17-T19)/$B$17)</f>
        <v>1.1603116235633149E-2</v>
      </c>
      <c r="V19" s="28">
        <f t="shared" si="4"/>
        <v>20.062509260032868</v>
      </c>
      <c r="W19" s="22">
        <f t="shared" si="5"/>
        <v>3.1254630016434247E-3</v>
      </c>
      <c r="X19" s="24">
        <f t="shared" si="6"/>
        <v>7.3642896186382869E-3</v>
      </c>
    </row>
    <row r="20" spans="1:24" x14ac:dyDescent="0.25">
      <c r="D20" s="13">
        <v>100</v>
      </c>
      <c r="E20" s="3">
        <v>1.7999999999999999E-6</v>
      </c>
      <c r="F20" s="3">
        <f t="shared" si="7"/>
        <v>39874.862246915654</v>
      </c>
      <c r="G20" s="3">
        <f t="shared" si="8"/>
        <v>761422.38269139745</v>
      </c>
      <c r="H20" s="3"/>
      <c r="I20" s="3"/>
      <c r="J20" s="14"/>
      <c r="L20" s="13">
        <v>220</v>
      </c>
      <c r="M20" s="3">
        <v>4.6999999999999999E-6</v>
      </c>
      <c r="N20" s="3">
        <f t="shared" si="0"/>
        <v>14907.819583925144</v>
      </c>
      <c r="O20" s="3">
        <v>15000</v>
      </c>
      <c r="P20" s="3">
        <f t="shared" si="1"/>
        <v>291608.57209457771</v>
      </c>
      <c r="Q20" s="3">
        <v>680000</v>
      </c>
      <c r="R20" s="3">
        <v>500000</v>
      </c>
      <c r="S20" s="3">
        <f t="shared" si="2"/>
        <v>288135.59322033898</v>
      </c>
      <c r="T20" s="2">
        <f t="shared" si="3"/>
        <v>1.0111365950809823</v>
      </c>
      <c r="U20" s="22">
        <v>0.01</v>
      </c>
      <c r="V20" s="28">
        <f t="shared" si="4"/>
        <v>19.880595315965213</v>
      </c>
      <c r="W20" s="22">
        <f t="shared" si="5"/>
        <v>5.9702342017393661E-3</v>
      </c>
      <c r="X20" s="24">
        <f t="shared" si="6"/>
        <v>7.985117100869684E-3</v>
      </c>
    </row>
    <row r="21" spans="1:24" x14ac:dyDescent="0.25">
      <c r="D21" s="13">
        <v>100</v>
      </c>
      <c r="E21" s="3">
        <v>2.2000000000000001E-6</v>
      </c>
      <c r="F21" s="3">
        <f t="shared" si="7"/>
        <v>32588.523656567348</v>
      </c>
      <c r="G21" s="3">
        <f t="shared" si="8"/>
        <v>622981.94947477966</v>
      </c>
      <c r="H21" s="3"/>
      <c r="I21" s="3"/>
      <c r="J21" s="14"/>
      <c r="L21" s="13">
        <v>120</v>
      </c>
      <c r="M21" s="3">
        <v>4.6999999999999999E-6</v>
      </c>
      <c r="N21" s="3">
        <f t="shared" si="0"/>
        <v>15107.819583925144</v>
      </c>
      <c r="O21" s="3">
        <v>15000</v>
      </c>
      <c r="P21" s="3">
        <f t="shared" si="1"/>
        <v>291608.57209457771</v>
      </c>
      <c r="Q21" s="3">
        <v>680000</v>
      </c>
      <c r="R21" s="3">
        <v>500000</v>
      </c>
      <c r="S21" s="3">
        <f t="shared" si="2"/>
        <v>288135.59322033898</v>
      </c>
      <c r="T21" s="2">
        <f t="shared" si="3"/>
        <v>1.0118031856819911</v>
      </c>
      <c r="U21" s="22">
        <f t="shared" ref="U21:U39" si="9">(ABS($B$17-T21)/$B$17)</f>
        <v>1.1803185681991124E-2</v>
      </c>
      <c r="V21" s="28">
        <f t="shared" si="4"/>
        <v>20.141495516962131</v>
      </c>
      <c r="W21" s="22">
        <f t="shared" si="5"/>
        <v>7.07477584810654E-3</v>
      </c>
      <c r="X21" s="24">
        <f t="shared" si="6"/>
        <v>9.4389807650488329E-3</v>
      </c>
    </row>
    <row r="22" spans="1:24" x14ac:dyDescent="0.25">
      <c r="D22" s="13">
        <v>100</v>
      </c>
      <c r="E22" s="3">
        <v>2.7E-6</v>
      </c>
      <c r="F22" s="3">
        <f t="shared" si="7"/>
        <v>26516.574831277103</v>
      </c>
      <c r="G22" s="3">
        <f t="shared" si="8"/>
        <v>507614.92179426493</v>
      </c>
      <c r="H22" s="3"/>
      <c r="I22" s="3"/>
      <c r="J22" s="14"/>
      <c r="L22" s="13">
        <v>240</v>
      </c>
      <c r="M22" s="3">
        <v>4.6999999999999999E-6</v>
      </c>
      <c r="N22" s="3">
        <f t="shared" si="0"/>
        <v>14867.819583925144</v>
      </c>
      <c r="O22" s="3">
        <v>15000</v>
      </c>
      <c r="P22" s="3">
        <f t="shared" si="1"/>
        <v>291608.57209457771</v>
      </c>
      <c r="Q22" s="3">
        <v>680000</v>
      </c>
      <c r="R22" s="3">
        <v>500000</v>
      </c>
      <c r="S22" s="3">
        <f t="shared" si="2"/>
        <v>288135.59322033898</v>
      </c>
      <c r="T22" s="2">
        <f t="shared" si="3"/>
        <v>1.0110033823451861</v>
      </c>
      <c r="U22" s="22">
        <f t="shared" si="9"/>
        <v>1.1003382345186052E-2</v>
      </c>
      <c r="V22" s="28">
        <f t="shared" si="4"/>
        <v>19.829224268637137</v>
      </c>
      <c r="W22" s="22">
        <f t="shared" si="5"/>
        <v>8.5387865681431311E-3</v>
      </c>
      <c r="X22" s="24">
        <f t="shared" si="6"/>
        <v>9.7710844566645909E-3</v>
      </c>
    </row>
    <row r="23" spans="1:24" x14ac:dyDescent="0.25">
      <c r="D23" s="13">
        <v>100</v>
      </c>
      <c r="E23" s="3">
        <v>3.3000000000000002E-6</v>
      </c>
      <c r="F23" s="3">
        <f t="shared" si="7"/>
        <v>21659.015771044898</v>
      </c>
      <c r="G23" s="3">
        <f t="shared" si="8"/>
        <v>415321.29964985303</v>
      </c>
      <c r="H23" s="3"/>
      <c r="I23" s="3"/>
      <c r="J23" s="14"/>
      <c r="L23" s="13">
        <v>110</v>
      </c>
      <c r="M23" s="3">
        <v>4.6999999999999999E-6</v>
      </c>
      <c r="N23" s="3">
        <f t="shared" si="0"/>
        <v>15127.819583925144</v>
      </c>
      <c r="O23" s="3">
        <v>15000</v>
      </c>
      <c r="P23" s="3">
        <f t="shared" si="1"/>
        <v>291608.57209457771</v>
      </c>
      <c r="Q23" s="3">
        <v>680000</v>
      </c>
      <c r="R23" s="3">
        <v>500000</v>
      </c>
      <c r="S23" s="3">
        <f t="shared" si="2"/>
        <v>288135.59322033898</v>
      </c>
      <c r="T23" s="2">
        <f t="shared" si="3"/>
        <v>1.0118698930846761</v>
      </c>
      <c r="U23" s="22">
        <f t="shared" si="9"/>
        <v>1.186989308467612E-2</v>
      </c>
      <c r="V23" s="28">
        <f t="shared" si="4"/>
        <v>20.167962659559979</v>
      </c>
      <c r="W23" s="22">
        <f t="shared" si="5"/>
        <v>8.3981329779989622E-3</v>
      </c>
      <c r="X23" s="24">
        <f t="shared" si="6"/>
        <v>1.0134013031337541E-2</v>
      </c>
    </row>
    <row r="24" spans="1:24" x14ac:dyDescent="0.25">
      <c r="D24" s="13">
        <v>100</v>
      </c>
      <c r="E24" s="3">
        <v>3.8999999999999999E-6</v>
      </c>
      <c r="F24" s="3">
        <f t="shared" si="7"/>
        <v>18296.090267807223</v>
      </c>
      <c r="G24" s="3">
        <f t="shared" si="8"/>
        <v>351425.71508833725</v>
      </c>
      <c r="H24" s="3"/>
      <c r="I24" s="3"/>
      <c r="J24" s="14"/>
      <c r="L24" s="13">
        <v>100</v>
      </c>
      <c r="M24" s="3">
        <v>4.6999999999999999E-6</v>
      </c>
      <c r="N24" s="3">
        <f t="shared" si="0"/>
        <v>15147.819583925144</v>
      </c>
      <c r="O24" s="3">
        <v>15000</v>
      </c>
      <c r="P24" s="3">
        <f t="shared" si="1"/>
        <v>291608.57209457771</v>
      </c>
      <c r="Q24" s="3">
        <v>680000</v>
      </c>
      <c r="R24" s="3">
        <v>500000</v>
      </c>
      <c r="S24" s="3">
        <f t="shared" si="2"/>
        <v>288135.59322033898</v>
      </c>
      <c r="T24" s="2">
        <f t="shared" si="3"/>
        <v>1.011936609283876</v>
      </c>
      <c r="U24" s="22">
        <f t="shared" si="9"/>
        <v>1.1936609283875965E-2</v>
      </c>
      <c r="V24" s="28">
        <f t="shared" si="4"/>
        <v>20.194499452533083</v>
      </c>
      <c r="W24" s="22">
        <f t="shared" si="5"/>
        <v>9.7249726266541714E-3</v>
      </c>
      <c r="X24" s="24">
        <f t="shared" si="6"/>
        <v>1.0830790955265068E-2</v>
      </c>
    </row>
    <row r="25" spans="1:24" x14ac:dyDescent="0.25">
      <c r="D25" s="13">
        <v>100</v>
      </c>
      <c r="E25" s="3">
        <v>4.6999999999999999E-6</v>
      </c>
      <c r="F25" s="3">
        <f t="shared" si="7"/>
        <v>15147.819583925144</v>
      </c>
      <c r="G25" s="3">
        <f t="shared" si="8"/>
        <v>291608.57209457771</v>
      </c>
      <c r="H25" s="3"/>
      <c r="I25" s="3"/>
      <c r="J25" s="14"/>
      <c r="L25" s="13">
        <v>270</v>
      </c>
      <c r="M25" s="3">
        <v>4.6999999999999999E-6</v>
      </c>
      <c r="N25" s="3">
        <f t="shared" si="0"/>
        <v>14807.819583925144</v>
      </c>
      <c r="O25" s="3">
        <v>15000</v>
      </c>
      <c r="P25" s="3">
        <f t="shared" si="1"/>
        <v>291608.57209457771</v>
      </c>
      <c r="Q25" s="3">
        <v>680000</v>
      </c>
      <c r="R25" s="3">
        <v>500000</v>
      </c>
      <c r="S25" s="3">
        <f t="shared" si="2"/>
        <v>288135.59322033898</v>
      </c>
      <c r="T25" s="2">
        <f t="shared" si="3"/>
        <v>1.0108036290416775</v>
      </c>
      <c r="U25" s="22">
        <f t="shared" si="9"/>
        <v>1.0803629041677532E-2</v>
      </c>
      <c r="V25" s="28">
        <f t="shared" si="4"/>
        <v>19.752663557175218</v>
      </c>
      <c r="W25" s="22">
        <f t="shared" si="5"/>
        <v>1.2366822141239098E-2</v>
      </c>
      <c r="X25" s="24">
        <f t="shared" si="6"/>
        <v>1.1585225591458314E-2</v>
      </c>
    </row>
    <row r="26" spans="1:24" x14ac:dyDescent="0.25">
      <c r="D26" s="13">
        <v>100</v>
      </c>
      <c r="E26" s="3">
        <v>5.5999999999999997E-6</v>
      </c>
      <c r="F26" s="3">
        <f t="shared" si="7"/>
        <v>12681.205722222889</v>
      </c>
      <c r="G26" s="3">
        <f t="shared" si="8"/>
        <v>244742.90872223489</v>
      </c>
      <c r="H26" s="3">
        <v>250000</v>
      </c>
      <c r="I26" s="3"/>
      <c r="J26" s="14"/>
      <c r="L26" s="13">
        <v>300</v>
      </c>
      <c r="M26" s="3">
        <v>4.6999999999999999E-6</v>
      </c>
      <c r="N26" s="3">
        <f t="shared" si="0"/>
        <v>14747.819583925144</v>
      </c>
      <c r="O26" s="3">
        <v>15000</v>
      </c>
      <c r="P26" s="3">
        <f t="shared" si="1"/>
        <v>291608.57209457771</v>
      </c>
      <c r="Q26" s="3">
        <v>680000</v>
      </c>
      <c r="R26" s="3">
        <v>500000</v>
      </c>
      <c r="S26" s="3">
        <f t="shared" si="2"/>
        <v>288135.59322033898</v>
      </c>
      <c r="T26" s="2">
        <f t="shared" si="3"/>
        <v>1.0106039546567973</v>
      </c>
      <c r="U26" s="22">
        <f t="shared" si="9"/>
        <v>1.060395465679731E-2</v>
      </c>
      <c r="V26" s="28">
        <f t="shared" si="4"/>
        <v>19.676691774263006</v>
      </c>
      <c r="W26" s="22">
        <f t="shared" si="5"/>
        <v>1.6165411286849719E-2</v>
      </c>
      <c r="X26" s="24">
        <f t="shared" si="6"/>
        <v>1.3384682971823514E-2</v>
      </c>
    </row>
    <row r="27" spans="1:24" x14ac:dyDescent="0.25">
      <c r="D27" s="13">
        <v>100</v>
      </c>
      <c r="E27" s="3">
        <v>6.8000000000000001E-6</v>
      </c>
      <c r="F27" s="3">
        <f t="shared" si="7"/>
        <v>10408.051771242377</v>
      </c>
      <c r="G27" s="3">
        <f t="shared" si="8"/>
        <v>201552.98365360516</v>
      </c>
      <c r="H27" s="3"/>
      <c r="I27" s="3"/>
      <c r="J27" s="14"/>
      <c r="L27" s="13">
        <v>330</v>
      </c>
      <c r="M27" s="3">
        <v>4.6999999999999999E-6</v>
      </c>
      <c r="N27" s="3">
        <f t="shared" si="0"/>
        <v>14687.819583925144</v>
      </c>
      <c r="O27" s="3">
        <v>15000</v>
      </c>
      <c r="P27" s="3">
        <f t="shared" si="1"/>
        <v>291608.57209457771</v>
      </c>
      <c r="Q27" s="3">
        <v>680000</v>
      </c>
      <c r="R27" s="3">
        <v>500000</v>
      </c>
      <c r="S27" s="3">
        <f t="shared" si="2"/>
        <v>288135.59322033898</v>
      </c>
      <c r="T27" s="2">
        <f t="shared" si="3"/>
        <v>1.0104043591437859</v>
      </c>
      <c r="U27" s="22">
        <f t="shared" si="9"/>
        <v>1.0404359143785902E-2</v>
      </c>
      <c r="V27" s="28">
        <f t="shared" si="4"/>
        <v>19.601302150606823</v>
      </c>
      <c r="W27" s="22">
        <f t="shared" si="5"/>
        <v>1.9934892469658828E-2</v>
      </c>
      <c r="X27" s="24">
        <f t="shared" si="6"/>
        <v>1.5169625806722365E-2</v>
      </c>
    </row>
    <row r="28" spans="1:24" x14ac:dyDescent="0.25">
      <c r="D28" s="15">
        <v>100</v>
      </c>
      <c r="E28" s="9">
        <v>8.1999999999999994E-6</v>
      </c>
      <c r="F28" s="9">
        <f t="shared" si="7"/>
        <v>8596.9209810302655</v>
      </c>
      <c r="G28" s="9">
        <f t="shared" si="8"/>
        <v>167141.49863957503</v>
      </c>
      <c r="H28" s="9"/>
      <c r="I28" s="9"/>
      <c r="J28" s="16"/>
      <c r="L28" s="13">
        <v>360</v>
      </c>
      <c r="M28" s="3">
        <v>4.6999999999999999E-6</v>
      </c>
      <c r="N28" s="3">
        <f t="shared" si="0"/>
        <v>14627.819583925144</v>
      </c>
      <c r="O28" s="3">
        <v>15000</v>
      </c>
      <c r="P28" s="3">
        <f t="shared" si="1"/>
        <v>291608.57209457771</v>
      </c>
      <c r="Q28" s="3">
        <v>680000</v>
      </c>
      <c r="R28" s="3">
        <v>500000</v>
      </c>
      <c r="S28" s="3">
        <f t="shared" si="2"/>
        <v>288135.59322033898</v>
      </c>
      <c r="T28" s="2">
        <f t="shared" si="3"/>
        <v>1.0102048424559207</v>
      </c>
      <c r="U28" s="22">
        <f t="shared" si="9"/>
        <v>1.0204842455920682E-2</v>
      </c>
      <c r="V28" s="28">
        <f t="shared" si="4"/>
        <v>19.526488020260995</v>
      </c>
      <c r="W28" s="22">
        <f t="shared" si="5"/>
        <v>2.3675598986950243E-2</v>
      </c>
      <c r="X28" s="24">
        <f t="shared" si="6"/>
        <v>1.6940220721435462E-2</v>
      </c>
    </row>
    <row r="29" spans="1:24" ht="15.75" thickBot="1" x14ac:dyDescent="0.3">
      <c r="D29" s="17">
        <v>100</v>
      </c>
      <c r="E29" s="8">
        <v>1.0000000000000001E-5</v>
      </c>
      <c r="F29" s="8">
        <f t="shared" si="7"/>
        <v>7013.475204444816</v>
      </c>
      <c r="G29" s="8">
        <f t="shared" si="8"/>
        <v>137056.02888445152</v>
      </c>
      <c r="H29" s="8"/>
      <c r="I29" s="8"/>
      <c r="J29" s="18"/>
      <c r="L29" s="13">
        <v>390</v>
      </c>
      <c r="M29" s="3">
        <v>4.6999999999999999E-6</v>
      </c>
      <c r="N29" s="3">
        <f t="shared" si="0"/>
        <v>14567.819583925144</v>
      </c>
      <c r="O29" s="3">
        <v>15000</v>
      </c>
      <c r="P29" s="3">
        <f t="shared" si="1"/>
        <v>291608.57209457771</v>
      </c>
      <c r="Q29" s="3">
        <v>680000</v>
      </c>
      <c r="R29" s="3">
        <v>500000</v>
      </c>
      <c r="S29" s="3">
        <f t="shared" si="2"/>
        <v>288135.59322033898</v>
      </c>
      <c r="T29" s="2">
        <f t="shared" si="3"/>
        <v>1.0100054045465161</v>
      </c>
      <c r="U29" s="22">
        <f t="shared" si="9"/>
        <v>1.0005404546516106E-2</v>
      </c>
      <c r="V29" s="28">
        <f t="shared" si="4"/>
        <v>19.452242818663045</v>
      </c>
      <c r="W29" s="22">
        <f t="shared" si="5"/>
        <v>2.7387859066847754E-2</v>
      </c>
      <c r="X29" s="24">
        <f t="shared" si="6"/>
        <v>1.8696631806681928E-2</v>
      </c>
    </row>
    <row r="30" spans="1:24" x14ac:dyDescent="0.25">
      <c r="D30" s="11">
        <v>110</v>
      </c>
      <c r="E30" s="7">
        <v>9.9999999999999995E-7</v>
      </c>
      <c r="F30" s="7">
        <f t="shared" si="7"/>
        <v>71914.752044448178</v>
      </c>
      <c r="G30" s="7">
        <f t="shared" si="8"/>
        <v>1370560.2888445153</v>
      </c>
      <c r="H30" s="7"/>
      <c r="I30" s="7"/>
      <c r="J30" s="12"/>
      <c r="L30" s="13">
        <v>430</v>
      </c>
      <c r="M30" s="3">
        <v>4.6999999999999999E-6</v>
      </c>
      <c r="N30" s="3">
        <f t="shared" si="0"/>
        <v>14487.819583925144</v>
      </c>
      <c r="O30" s="3">
        <v>15000</v>
      </c>
      <c r="P30" s="3">
        <f t="shared" si="1"/>
        <v>291608.57209457771</v>
      </c>
      <c r="Q30" s="3">
        <v>680000</v>
      </c>
      <c r="R30" s="3">
        <v>500000</v>
      </c>
      <c r="S30" s="3">
        <f t="shared" si="2"/>
        <v>288135.59322033898</v>
      </c>
      <c r="T30" s="2">
        <f t="shared" si="3"/>
        <v>1.0097396097976259</v>
      </c>
      <c r="U30" s="22">
        <f t="shared" si="9"/>
        <v>9.7396097976258922E-3</v>
      </c>
      <c r="V30" s="28">
        <f t="shared" si="4"/>
        <v>19.354123056652135</v>
      </c>
      <c r="W30" s="22">
        <f t="shared" si="5"/>
        <v>3.2293847167393253E-2</v>
      </c>
      <c r="X30" s="24">
        <f t="shared" si="6"/>
        <v>2.1016728482509572E-2</v>
      </c>
    </row>
    <row r="31" spans="1:24" x14ac:dyDescent="0.25">
      <c r="D31" s="13">
        <v>110</v>
      </c>
      <c r="E31" s="3">
        <v>1.1999999999999999E-6</v>
      </c>
      <c r="F31" s="3">
        <f t="shared" si="7"/>
        <v>59892.293370373474</v>
      </c>
      <c r="G31" s="3">
        <f t="shared" si="8"/>
        <v>1142133.574037096</v>
      </c>
      <c r="H31" s="3"/>
      <c r="I31" s="3"/>
      <c r="J31" s="14"/>
      <c r="L31" s="13">
        <v>470</v>
      </c>
      <c r="M31" s="3">
        <v>4.6999999999999999E-6</v>
      </c>
      <c r="N31" s="3">
        <f t="shared" si="0"/>
        <v>14407.819583925144</v>
      </c>
      <c r="O31" s="3">
        <v>15000</v>
      </c>
      <c r="P31" s="3">
        <f t="shared" si="1"/>
        <v>291608.57209457771</v>
      </c>
      <c r="Q31" s="3">
        <v>680000</v>
      </c>
      <c r="R31" s="3">
        <v>500000</v>
      </c>
      <c r="S31" s="3">
        <f t="shared" si="2"/>
        <v>288135.59322033898</v>
      </c>
      <c r="T31" s="2">
        <f t="shared" si="3"/>
        <v>1.0094739549059315</v>
      </c>
      <c r="U31" s="22">
        <f t="shared" si="9"/>
        <v>9.4739549059315031E-3</v>
      </c>
      <c r="V31" s="28">
        <f t="shared" si="4"/>
        <v>19.256988185602442</v>
      </c>
      <c r="W31" s="22">
        <f t="shared" si="5"/>
        <v>3.7150590719877918E-2</v>
      </c>
      <c r="X31" s="24">
        <f t="shared" si="6"/>
        <v>2.3312272812904711E-2</v>
      </c>
    </row>
    <row r="32" spans="1:24" x14ac:dyDescent="0.25">
      <c r="D32" s="13">
        <v>110</v>
      </c>
      <c r="E32" s="3">
        <v>1.5E-6</v>
      </c>
      <c r="F32" s="3">
        <f t="shared" si="7"/>
        <v>47869.834696298778</v>
      </c>
      <c r="G32" s="3">
        <f t="shared" si="8"/>
        <v>913706.85922967677</v>
      </c>
      <c r="H32" s="3"/>
      <c r="I32" s="3"/>
      <c r="J32" s="14"/>
      <c r="L32" s="13">
        <v>510</v>
      </c>
      <c r="M32" s="3">
        <v>4.6999999999999999E-6</v>
      </c>
      <c r="N32" s="3">
        <f t="shared" si="0"/>
        <v>14327.819583925144</v>
      </c>
      <c r="O32" s="3">
        <v>15000</v>
      </c>
      <c r="P32" s="3">
        <f t="shared" si="1"/>
        <v>291608.57209457771</v>
      </c>
      <c r="Q32" s="3">
        <v>680000</v>
      </c>
      <c r="R32" s="3">
        <v>500000</v>
      </c>
      <c r="S32" s="3">
        <f t="shared" si="2"/>
        <v>288135.59322033898</v>
      </c>
      <c r="T32" s="2">
        <f t="shared" si="3"/>
        <v>1.0092084397610761</v>
      </c>
      <c r="U32" s="22">
        <f t="shared" si="9"/>
        <v>9.2084397610761037E-3</v>
      </c>
      <c r="V32" s="28">
        <f t="shared" si="4"/>
        <v>19.160823450593188</v>
      </c>
      <c r="W32" s="22">
        <f t="shared" si="5"/>
        <v>4.195882747034059E-2</v>
      </c>
      <c r="X32" s="24">
        <f t="shared" si="6"/>
        <v>2.5583633615708347E-2</v>
      </c>
    </row>
    <row r="33" spans="4:24" x14ac:dyDescent="0.25">
      <c r="D33" s="13">
        <v>110</v>
      </c>
      <c r="E33" s="3">
        <v>1.7999999999999999E-6</v>
      </c>
      <c r="F33" s="3">
        <f t="shared" si="7"/>
        <v>39854.862246915654</v>
      </c>
      <c r="G33" s="3">
        <f t="shared" si="8"/>
        <v>761422.38269139745</v>
      </c>
      <c r="H33" s="3"/>
      <c r="I33" s="3"/>
      <c r="J33" s="14"/>
      <c r="L33" s="13">
        <v>560</v>
      </c>
      <c r="M33" s="3">
        <v>4.6999999999999999E-6</v>
      </c>
      <c r="N33" s="3">
        <f t="shared" si="0"/>
        <v>14227.819583925144</v>
      </c>
      <c r="O33" s="3">
        <v>15000</v>
      </c>
      <c r="P33" s="3">
        <f t="shared" si="1"/>
        <v>291608.57209457771</v>
      </c>
      <c r="Q33" s="3">
        <v>680000</v>
      </c>
      <c r="R33" s="3">
        <v>500000</v>
      </c>
      <c r="S33" s="3">
        <f t="shared" si="2"/>
        <v>288135.59322033898</v>
      </c>
      <c r="T33" s="2">
        <f t="shared" si="3"/>
        <v>1.0088767421810649</v>
      </c>
      <c r="U33" s="22">
        <f t="shared" si="9"/>
        <v>8.8767421810649338E-3</v>
      </c>
      <c r="V33" s="28">
        <f t="shared" si="4"/>
        <v>19.041959781544843</v>
      </c>
      <c r="W33" s="22">
        <f t="shared" si="5"/>
        <v>4.790201092275783E-2</v>
      </c>
      <c r="X33" s="24">
        <f t="shared" si="6"/>
        <v>2.8389376551911382E-2</v>
      </c>
    </row>
    <row r="34" spans="4:24" x14ac:dyDescent="0.25">
      <c r="D34" s="13">
        <v>110</v>
      </c>
      <c r="E34" s="3">
        <v>2.2000000000000001E-6</v>
      </c>
      <c r="F34" s="3">
        <f t="shared" si="7"/>
        <v>32568.523656567348</v>
      </c>
      <c r="G34" s="3">
        <f t="shared" si="8"/>
        <v>622981.94947477966</v>
      </c>
      <c r="H34" s="3"/>
      <c r="I34" s="3"/>
      <c r="J34" s="14"/>
      <c r="L34" s="13">
        <v>620</v>
      </c>
      <c r="M34" s="3">
        <v>4.6999999999999999E-6</v>
      </c>
      <c r="N34" s="3">
        <f t="shared" si="0"/>
        <v>14107.819583925144</v>
      </c>
      <c r="O34" s="3">
        <v>15000</v>
      </c>
      <c r="P34" s="3">
        <f t="shared" si="1"/>
        <v>291608.57209457771</v>
      </c>
      <c r="Q34" s="3">
        <v>680000</v>
      </c>
      <c r="R34" s="3">
        <v>500000</v>
      </c>
      <c r="S34" s="3">
        <f t="shared" si="2"/>
        <v>288135.59322033898</v>
      </c>
      <c r="T34" s="2">
        <f t="shared" si="3"/>
        <v>1.0084789927827611</v>
      </c>
      <c r="U34" s="22">
        <f t="shared" si="9"/>
        <v>8.4789927827610967E-3</v>
      </c>
      <c r="V34" s="28">
        <f t="shared" si="4"/>
        <v>18.901255645228009</v>
      </c>
      <c r="W34" s="22">
        <f t="shared" si="5"/>
        <v>5.4937217738599567E-2</v>
      </c>
      <c r="X34" s="24">
        <f t="shared" si="6"/>
        <v>3.1708105260680332E-2</v>
      </c>
    </row>
    <row r="35" spans="4:24" x14ac:dyDescent="0.25">
      <c r="D35" s="13">
        <v>110</v>
      </c>
      <c r="E35" s="3">
        <v>2.7E-6</v>
      </c>
      <c r="F35" s="3">
        <f t="shared" si="7"/>
        <v>26496.574831277103</v>
      </c>
      <c r="G35" s="3">
        <f t="shared" si="8"/>
        <v>507614.92179426493</v>
      </c>
      <c r="H35" s="3"/>
      <c r="I35" s="3"/>
      <c r="J35" s="14"/>
      <c r="L35" s="13">
        <v>680</v>
      </c>
      <c r="M35" s="3">
        <v>4.6999999999999999E-6</v>
      </c>
      <c r="N35" s="3">
        <f t="shared" si="0"/>
        <v>13987.819583925144</v>
      </c>
      <c r="O35" s="3">
        <v>15000</v>
      </c>
      <c r="P35" s="3">
        <f t="shared" si="1"/>
        <v>291608.57209457771</v>
      </c>
      <c r="Q35" s="3">
        <v>680000</v>
      </c>
      <c r="R35" s="3">
        <v>500000</v>
      </c>
      <c r="S35" s="3">
        <f t="shared" si="2"/>
        <v>288135.59322033898</v>
      </c>
      <c r="T35" s="2">
        <f t="shared" si="3"/>
        <v>1.0080815568860573</v>
      </c>
      <c r="U35" s="22">
        <f t="shared" si="9"/>
        <v>8.0815568860572728E-3</v>
      </c>
      <c r="V35" s="28">
        <f t="shared" si="4"/>
        <v>18.762615628270346</v>
      </c>
      <c r="W35" s="22">
        <f t="shared" si="5"/>
        <v>6.1869218586482685E-2</v>
      </c>
      <c r="X35" s="24">
        <f t="shared" si="6"/>
        <v>3.4975387736269979E-2</v>
      </c>
    </row>
    <row r="36" spans="4:24" x14ac:dyDescent="0.25">
      <c r="D36" s="13">
        <v>110</v>
      </c>
      <c r="E36" s="3">
        <v>3.3000000000000002E-6</v>
      </c>
      <c r="F36" s="3">
        <f t="shared" si="7"/>
        <v>21639.015771044898</v>
      </c>
      <c r="G36" s="3">
        <f t="shared" si="8"/>
        <v>415321.29964985303</v>
      </c>
      <c r="H36" s="3"/>
      <c r="I36" s="3"/>
      <c r="J36" s="14"/>
      <c r="L36" s="13">
        <v>750</v>
      </c>
      <c r="M36" s="3">
        <v>4.6999999999999999E-6</v>
      </c>
      <c r="N36" s="3">
        <f t="shared" si="0"/>
        <v>13847.819583925144</v>
      </c>
      <c r="O36" s="3">
        <v>15000</v>
      </c>
      <c r="P36" s="3">
        <f t="shared" si="1"/>
        <v>291608.57209457771</v>
      </c>
      <c r="Q36" s="3">
        <v>680000</v>
      </c>
      <c r="R36" s="3">
        <v>500000</v>
      </c>
      <c r="S36" s="3">
        <f t="shared" si="2"/>
        <v>288135.59322033898</v>
      </c>
      <c r="T36" s="2">
        <f t="shared" si="3"/>
        <v>1.0076182774101687</v>
      </c>
      <c r="U36" s="22">
        <f t="shared" si="9"/>
        <v>7.6182774101687389E-3</v>
      </c>
      <c r="V36" s="28">
        <f t="shared" si="4"/>
        <v>18.603417677485023</v>
      </c>
      <c r="W36" s="22">
        <f t="shared" si="5"/>
        <v>6.9829116125748852E-2</v>
      </c>
      <c r="X36" s="24">
        <f t="shared" si="6"/>
        <v>3.8723696767958796E-2</v>
      </c>
    </row>
    <row r="37" spans="4:24" x14ac:dyDescent="0.25">
      <c r="D37" s="13">
        <v>110</v>
      </c>
      <c r="E37" s="3">
        <v>3.8999999999999999E-6</v>
      </c>
      <c r="F37" s="3">
        <f t="shared" si="7"/>
        <v>18276.090267807223</v>
      </c>
      <c r="G37" s="3">
        <f t="shared" si="8"/>
        <v>351425.71508833725</v>
      </c>
      <c r="H37" s="3"/>
      <c r="I37" s="3"/>
      <c r="J37" s="14"/>
      <c r="L37" s="13">
        <v>820</v>
      </c>
      <c r="M37" s="3">
        <v>4.6999999999999999E-6</v>
      </c>
      <c r="N37" s="3">
        <f t="shared" si="0"/>
        <v>13707.819583925144</v>
      </c>
      <c r="O37" s="3">
        <v>15000</v>
      </c>
      <c r="P37" s="3">
        <f t="shared" si="1"/>
        <v>291608.57209457771</v>
      </c>
      <c r="Q37" s="3">
        <v>680000</v>
      </c>
      <c r="R37" s="3">
        <v>500000</v>
      </c>
      <c r="S37" s="3">
        <f t="shared" si="2"/>
        <v>288135.59322033898</v>
      </c>
      <c r="T37" s="2">
        <f t="shared" si="3"/>
        <v>1.0071554235531821</v>
      </c>
      <c r="U37" s="22">
        <f t="shared" si="9"/>
        <v>7.1554235531821053E-3</v>
      </c>
      <c r="V37" s="28">
        <f t="shared" si="4"/>
        <v>18.446898538371567</v>
      </c>
      <c r="W37" s="22">
        <f t="shared" si="5"/>
        <v>7.7655073081421652E-2</v>
      </c>
      <c r="X37" s="24">
        <f t="shared" si="6"/>
        <v>4.2405248317301879E-2</v>
      </c>
    </row>
    <row r="38" spans="4:24" x14ac:dyDescent="0.25">
      <c r="D38" s="13">
        <v>110</v>
      </c>
      <c r="E38" s="3">
        <v>4.6999999999999999E-6</v>
      </c>
      <c r="F38" s="3">
        <f t="shared" si="7"/>
        <v>15127.819583925144</v>
      </c>
      <c r="G38" s="3">
        <f t="shared" si="8"/>
        <v>291608.57209457771</v>
      </c>
      <c r="H38" s="3"/>
      <c r="I38" s="3"/>
      <c r="J38" s="14"/>
      <c r="L38" s="13">
        <v>910</v>
      </c>
      <c r="M38" s="3">
        <v>4.6999999999999999E-6</v>
      </c>
      <c r="N38" s="3">
        <f t="shared" si="0"/>
        <v>13527.819583925144</v>
      </c>
      <c r="O38" s="3">
        <v>15000</v>
      </c>
      <c r="P38" s="3">
        <f t="shared" si="1"/>
        <v>291608.57209457771</v>
      </c>
      <c r="Q38" s="3">
        <v>680000</v>
      </c>
      <c r="R38" s="3">
        <v>500000</v>
      </c>
      <c r="S38" s="3">
        <f t="shared" si="2"/>
        <v>288135.59322033898</v>
      </c>
      <c r="T38" s="2">
        <f t="shared" si="3"/>
        <v>1.0065609501928967</v>
      </c>
      <c r="U38" s="22">
        <f t="shared" si="9"/>
        <v>6.5609501928967084E-3</v>
      </c>
      <c r="V38" s="28">
        <f t="shared" si="4"/>
        <v>18.249488209185664</v>
      </c>
      <c r="W38" s="22">
        <f t="shared" si="5"/>
        <v>8.7525589540716806E-2</v>
      </c>
      <c r="X38" s="24">
        <f t="shared" si="6"/>
        <v>4.7043269866806757E-2</v>
      </c>
    </row>
    <row r="39" spans="4:24" ht="15.75" thickBot="1" x14ac:dyDescent="0.3">
      <c r="D39" s="13">
        <v>110</v>
      </c>
      <c r="E39" s="3">
        <v>5.6999999999999996E-6</v>
      </c>
      <c r="F39" s="3">
        <f t="shared" si="7"/>
        <v>12435.219656920732</v>
      </c>
      <c r="G39" s="3">
        <f t="shared" si="8"/>
        <v>240449.1734814939</v>
      </c>
      <c r="H39" s="3">
        <v>250000</v>
      </c>
      <c r="I39" s="3"/>
      <c r="J39" s="14"/>
      <c r="L39" s="17">
        <v>1000</v>
      </c>
      <c r="M39" s="8">
        <v>4.6999999999999999E-6</v>
      </c>
      <c r="N39" s="8">
        <f t="shared" si="0"/>
        <v>13347.819583925144</v>
      </c>
      <c r="O39" s="8">
        <v>12000</v>
      </c>
      <c r="P39" s="8">
        <f t="shared" si="1"/>
        <v>291608.57209457771</v>
      </c>
      <c r="Q39" s="8">
        <v>680000</v>
      </c>
      <c r="R39" s="8">
        <v>500000</v>
      </c>
      <c r="S39" s="8">
        <f t="shared" si="2"/>
        <v>288135.59322033898</v>
      </c>
      <c r="T39" s="21">
        <f t="shared" si="3"/>
        <v>1.0159557449249226</v>
      </c>
      <c r="U39" s="27">
        <f t="shared" si="9"/>
        <v>1.5955744924922577E-2</v>
      </c>
      <c r="V39" s="30">
        <f t="shared" si="4"/>
        <v>21.925456548464489</v>
      </c>
      <c r="W39" s="27">
        <f t="shared" si="5"/>
        <v>9.6272827423224433E-2</v>
      </c>
      <c r="X39" s="25">
        <f t="shared" si="6"/>
        <v>5.6114286174073505E-2</v>
      </c>
    </row>
    <row r="40" spans="4:24" x14ac:dyDescent="0.25">
      <c r="D40" s="13">
        <v>110</v>
      </c>
      <c r="E40" s="3">
        <v>6.8000000000000001E-6</v>
      </c>
      <c r="F40" s="3">
        <f t="shared" si="7"/>
        <v>10388.051771242377</v>
      </c>
      <c r="G40" s="3">
        <f t="shared" si="8"/>
        <v>201552.98365360516</v>
      </c>
      <c r="H40" s="3"/>
      <c r="I40" s="3"/>
      <c r="J40" s="14"/>
    </row>
    <row r="41" spans="4:24" x14ac:dyDescent="0.25">
      <c r="D41" s="13">
        <v>110</v>
      </c>
      <c r="E41" s="3">
        <v>8.1999999999999994E-6</v>
      </c>
      <c r="F41" s="3">
        <f t="shared" si="7"/>
        <v>8576.9209810302655</v>
      </c>
      <c r="G41" s="3">
        <f t="shared" si="8"/>
        <v>167141.49863957503</v>
      </c>
      <c r="H41" s="3"/>
      <c r="I41" s="3"/>
      <c r="J41" s="14"/>
    </row>
    <row r="42" spans="4:24" ht="15.75" thickBot="1" x14ac:dyDescent="0.3">
      <c r="D42" s="17">
        <v>110</v>
      </c>
      <c r="E42" s="8">
        <v>1.0000000000000001E-5</v>
      </c>
      <c r="F42" s="8">
        <f t="shared" si="7"/>
        <v>6993.475204444816</v>
      </c>
      <c r="G42" s="8">
        <f t="shared" si="8"/>
        <v>137056.02888445152</v>
      </c>
      <c r="H42" s="8"/>
      <c r="I42" s="8"/>
      <c r="J42" s="18"/>
    </row>
    <row r="43" spans="4:24" x14ac:dyDescent="0.25">
      <c r="D43" s="11">
        <v>120</v>
      </c>
      <c r="E43" s="7">
        <v>9.9999999999999995E-7</v>
      </c>
      <c r="F43" s="7">
        <f t="shared" si="7"/>
        <v>71894.752044448178</v>
      </c>
      <c r="G43" s="7">
        <f t="shared" si="8"/>
        <v>1370560.2888445153</v>
      </c>
      <c r="H43" s="7"/>
      <c r="I43" s="7"/>
      <c r="J43" s="12"/>
    </row>
    <row r="44" spans="4:24" x14ac:dyDescent="0.25">
      <c r="D44" s="13">
        <v>120</v>
      </c>
      <c r="E44" s="3">
        <v>1.1999999999999999E-6</v>
      </c>
      <c r="F44" s="3">
        <f t="shared" si="7"/>
        <v>59872.293370373474</v>
      </c>
      <c r="G44" s="3">
        <f t="shared" si="8"/>
        <v>1142133.574037096</v>
      </c>
      <c r="H44" s="3"/>
      <c r="I44" s="3"/>
      <c r="J44" s="14"/>
    </row>
    <row r="45" spans="4:24" x14ac:dyDescent="0.25">
      <c r="D45" s="13">
        <v>120</v>
      </c>
      <c r="E45" s="3">
        <v>1.5E-6</v>
      </c>
      <c r="F45" s="3">
        <f t="shared" si="7"/>
        <v>47849.834696298778</v>
      </c>
      <c r="G45" s="3">
        <f t="shared" si="8"/>
        <v>913706.85922967677</v>
      </c>
      <c r="H45" s="3"/>
      <c r="I45" s="3"/>
      <c r="J45" s="14"/>
    </row>
    <row r="46" spans="4:24" x14ac:dyDescent="0.25">
      <c r="D46" s="13">
        <v>120</v>
      </c>
      <c r="E46" s="3">
        <v>1.7999999999999999E-6</v>
      </c>
      <c r="F46" s="3">
        <f t="shared" si="7"/>
        <v>39834.862246915654</v>
      </c>
      <c r="G46" s="3">
        <f t="shared" si="8"/>
        <v>761422.38269139745</v>
      </c>
      <c r="H46" s="3"/>
      <c r="I46" s="3"/>
      <c r="J46" s="14"/>
    </row>
    <row r="47" spans="4:24" x14ac:dyDescent="0.25">
      <c r="D47" s="13">
        <v>120</v>
      </c>
      <c r="E47" s="3">
        <v>2.2000000000000001E-6</v>
      </c>
      <c r="F47" s="3">
        <f t="shared" si="7"/>
        <v>32548.523656567348</v>
      </c>
      <c r="G47" s="3">
        <f t="shared" si="8"/>
        <v>622981.94947477966</v>
      </c>
      <c r="H47" s="3"/>
      <c r="I47" s="3"/>
      <c r="J47" s="14"/>
    </row>
    <row r="48" spans="4:24" x14ac:dyDescent="0.25">
      <c r="D48" s="13">
        <v>120</v>
      </c>
      <c r="E48" s="3">
        <v>2.7E-6</v>
      </c>
      <c r="F48" s="3">
        <f t="shared" si="7"/>
        <v>26476.574831277103</v>
      </c>
      <c r="G48" s="3">
        <f t="shared" si="8"/>
        <v>507614.92179426493</v>
      </c>
      <c r="H48" s="3"/>
      <c r="I48" s="3"/>
      <c r="J48" s="14"/>
    </row>
    <row r="49" spans="4:10" x14ac:dyDescent="0.25">
      <c r="D49" s="13">
        <v>120</v>
      </c>
      <c r="E49" s="3">
        <v>3.3000000000000002E-6</v>
      </c>
      <c r="F49" s="3">
        <f t="shared" si="7"/>
        <v>21619.015771044898</v>
      </c>
      <c r="G49" s="3">
        <f t="shared" si="8"/>
        <v>415321.29964985303</v>
      </c>
      <c r="H49" s="3"/>
      <c r="I49" s="3"/>
      <c r="J49" s="14"/>
    </row>
    <row r="50" spans="4:10" x14ac:dyDescent="0.25">
      <c r="D50" s="13">
        <v>120</v>
      </c>
      <c r="E50" s="3">
        <v>3.8999999999999999E-6</v>
      </c>
      <c r="F50" s="3">
        <f t="shared" si="7"/>
        <v>18256.090267807223</v>
      </c>
      <c r="G50" s="3">
        <f t="shared" si="8"/>
        <v>351425.71508833725</v>
      </c>
      <c r="H50" s="3"/>
      <c r="I50" s="3"/>
      <c r="J50" s="14"/>
    </row>
    <row r="51" spans="4:10" x14ac:dyDescent="0.25">
      <c r="D51" s="13">
        <v>120</v>
      </c>
      <c r="E51" s="3">
        <v>4.6999999999999999E-6</v>
      </c>
      <c r="F51" s="3">
        <f t="shared" si="7"/>
        <v>15107.819583925144</v>
      </c>
      <c r="G51" s="3">
        <f t="shared" si="8"/>
        <v>291608.57209457771</v>
      </c>
      <c r="H51" s="3"/>
      <c r="I51" s="3"/>
      <c r="J51" s="14"/>
    </row>
    <row r="52" spans="4:10" x14ac:dyDescent="0.25">
      <c r="D52" s="13">
        <v>120</v>
      </c>
      <c r="E52" s="3">
        <v>5.6999999999999996E-6</v>
      </c>
      <c r="F52" s="3">
        <f t="shared" si="7"/>
        <v>12415.219656920732</v>
      </c>
      <c r="G52" s="3">
        <f t="shared" si="8"/>
        <v>240449.1734814939</v>
      </c>
      <c r="H52" s="3"/>
      <c r="I52" s="3"/>
      <c r="J52" s="14"/>
    </row>
    <row r="53" spans="4:10" x14ac:dyDescent="0.25">
      <c r="D53" s="13">
        <v>120</v>
      </c>
      <c r="E53" s="3">
        <v>6.8000000000000001E-6</v>
      </c>
      <c r="F53" s="3">
        <f t="shared" si="7"/>
        <v>10368.051771242377</v>
      </c>
      <c r="G53" s="3">
        <f t="shared" si="8"/>
        <v>201552.98365360516</v>
      </c>
      <c r="H53" s="3"/>
      <c r="I53" s="3"/>
      <c r="J53" s="14"/>
    </row>
    <row r="54" spans="4:10" x14ac:dyDescent="0.25">
      <c r="D54" s="13">
        <v>120</v>
      </c>
      <c r="E54" s="3">
        <v>8.1999999999999994E-6</v>
      </c>
      <c r="F54" s="3">
        <f t="shared" si="7"/>
        <v>8556.9209810302655</v>
      </c>
      <c r="G54" s="3">
        <f t="shared" si="8"/>
        <v>167141.49863957503</v>
      </c>
      <c r="H54" s="3"/>
      <c r="I54" s="3"/>
      <c r="J54" s="14"/>
    </row>
    <row r="55" spans="4:10" ht="15.75" thickBot="1" x14ac:dyDescent="0.3">
      <c r="D55" s="17">
        <v>120</v>
      </c>
      <c r="E55" s="8">
        <v>1.0000000000000001E-5</v>
      </c>
      <c r="F55" s="8">
        <f t="shared" si="7"/>
        <v>6973.475204444816</v>
      </c>
      <c r="G55" s="8">
        <f t="shared" si="8"/>
        <v>137056.02888445152</v>
      </c>
      <c r="H55" s="8"/>
      <c r="I55" s="8"/>
      <c r="J55" s="18"/>
    </row>
    <row r="56" spans="4:10" x14ac:dyDescent="0.25">
      <c r="D56" s="11">
        <v>150</v>
      </c>
      <c r="E56" s="7">
        <v>9.9999999999999995E-7</v>
      </c>
      <c r="F56" s="7">
        <f t="shared" si="7"/>
        <v>71834.752044448178</v>
      </c>
      <c r="G56" s="7">
        <f t="shared" si="8"/>
        <v>1370560.2888445153</v>
      </c>
      <c r="H56" s="7"/>
      <c r="I56" s="7"/>
      <c r="J56" s="12"/>
    </row>
    <row r="57" spans="4:10" x14ac:dyDescent="0.25">
      <c r="D57" s="13">
        <v>150</v>
      </c>
      <c r="E57" s="3">
        <v>1.1999999999999999E-6</v>
      </c>
      <c r="F57" s="3">
        <f t="shared" si="7"/>
        <v>59812.293370373474</v>
      </c>
      <c r="G57" s="3">
        <f t="shared" si="8"/>
        <v>1142133.574037096</v>
      </c>
      <c r="H57" s="3"/>
      <c r="I57" s="3"/>
      <c r="J57" s="14"/>
    </row>
    <row r="58" spans="4:10" x14ac:dyDescent="0.25">
      <c r="D58" s="13">
        <v>150</v>
      </c>
      <c r="E58" s="3">
        <v>1.5E-6</v>
      </c>
      <c r="F58" s="3">
        <f t="shared" si="7"/>
        <v>47789.834696298778</v>
      </c>
      <c r="G58" s="3">
        <f t="shared" si="8"/>
        <v>913706.85922967677</v>
      </c>
      <c r="H58" s="3"/>
      <c r="I58" s="3"/>
      <c r="J58" s="14"/>
    </row>
    <row r="59" spans="4:10" x14ac:dyDescent="0.25">
      <c r="D59" s="13">
        <v>150</v>
      </c>
      <c r="E59" s="3">
        <v>1.7999999999999999E-6</v>
      </c>
      <c r="F59" s="3">
        <f t="shared" si="7"/>
        <v>39774.862246915654</v>
      </c>
      <c r="G59" s="3">
        <f t="shared" si="8"/>
        <v>761422.38269139745</v>
      </c>
      <c r="H59" s="3"/>
      <c r="I59" s="3"/>
      <c r="J59" s="14"/>
    </row>
    <row r="60" spans="4:10" x14ac:dyDescent="0.25">
      <c r="D60" s="13">
        <v>150</v>
      </c>
      <c r="E60" s="3">
        <v>2.2000000000000001E-6</v>
      </c>
      <c r="F60" s="3">
        <f t="shared" si="7"/>
        <v>32488.523656567348</v>
      </c>
      <c r="G60" s="3">
        <f t="shared" si="8"/>
        <v>622981.94947477966</v>
      </c>
      <c r="H60" s="3"/>
      <c r="I60" s="3"/>
      <c r="J60" s="14"/>
    </row>
    <row r="61" spans="4:10" x14ac:dyDescent="0.25">
      <c r="D61" s="13">
        <v>150</v>
      </c>
      <c r="E61" s="3">
        <v>2.7E-6</v>
      </c>
      <c r="F61" s="3">
        <f t="shared" si="7"/>
        <v>26416.574831277103</v>
      </c>
      <c r="G61" s="3">
        <f t="shared" si="8"/>
        <v>507614.92179426493</v>
      </c>
      <c r="H61" s="3"/>
      <c r="I61" s="3"/>
      <c r="J61" s="14"/>
    </row>
    <row r="62" spans="4:10" x14ac:dyDescent="0.25">
      <c r="D62" s="13">
        <v>150</v>
      </c>
      <c r="E62" s="3">
        <v>3.3000000000000002E-6</v>
      </c>
      <c r="F62" s="3">
        <f t="shared" si="7"/>
        <v>21559.015771044898</v>
      </c>
      <c r="G62" s="3">
        <f t="shared" si="8"/>
        <v>415321.29964985303</v>
      </c>
      <c r="H62" s="3"/>
      <c r="I62" s="3"/>
      <c r="J62" s="14"/>
    </row>
    <row r="63" spans="4:10" x14ac:dyDescent="0.25">
      <c r="D63" s="13">
        <v>150</v>
      </c>
      <c r="E63" s="3">
        <v>3.8999999999999999E-6</v>
      </c>
      <c r="F63" s="3">
        <f t="shared" si="7"/>
        <v>18196.090267807223</v>
      </c>
      <c r="G63" s="3">
        <f t="shared" si="8"/>
        <v>351425.71508833725</v>
      </c>
      <c r="H63" s="3"/>
      <c r="I63" s="3"/>
      <c r="J63" s="14"/>
    </row>
    <row r="64" spans="4:10" x14ac:dyDescent="0.25">
      <c r="D64" s="13">
        <v>150</v>
      </c>
      <c r="E64" s="3">
        <v>4.6999999999999999E-6</v>
      </c>
      <c r="F64" s="3">
        <f t="shared" si="7"/>
        <v>15047.819583925144</v>
      </c>
      <c r="G64" s="3">
        <f t="shared" si="8"/>
        <v>291608.57209457771</v>
      </c>
      <c r="H64" s="3"/>
      <c r="I64" s="3"/>
      <c r="J64" s="14"/>
    </row>
    <row r="65" spans="4:10" x14ac:dyDescent="0.25">
      <c r="D65" s="13">
        <v>150</v>
      </c>
      <c r="E65" s="3">
        <v>5.6999999999999996E-6</v>
      </c>
      <c r="F65" s="3">
        <f t="shared" si="7"/>
        <v>12355.219656920732</v>
      </c>
      <c r="G65" s="3">
        <f t="shared" si="8"/>
        <v>240449.1734814939</v>
      </c>
      <c r="H65" s="3"/>
      <c r="I65" s="3"/>
      <c r="J65" s="14"/>
    </row>
    <row r="66" spans="4:10" x14ac:dyDescent="0.25">
      <c r="D66" s="13">
        <v>150</v>
      </c>
      <c r="E66" s="3">
        <v>6.8000000000000001E-6</v>
      </c>
      <c r="F66" s="3">
        <f t="shared" si="7"/>
        <v>10308.051771242377</v>
      </c>
      <c r="G66" s="3">
        <f t="shared" si="8"/>
        <v>201552.98365360516</v>
      </c>
      <c r="H66" s="3"/>
      <c r="I66" s="3"/>
      <c r="J66" s="14"/>
    </row>
    <row r="67" spans="4:10" x14ac:dyDescent="0.25">
      <c r="D67" s="13">
        <v>150</v>
      </c>
      <c r="E67" s="3">
        <v>8.1999999999999994E-6</v>
      </c>
      <c r="F67" s="3">
        <f t="shared" si="7"/>
        <v>8496.9209810302655</v>
      </c>
      <c r="G67" s="3">
        <f t="shared" si="8"/>
        <v>167141.49863957503</v>
      </c>
      <c r="H67" s="3"/>
      <c r="I67" s="3"/>
      <c r="J67" s="14"/>
    </row>
    <row r="68" spans="4:10" ht="15.75" thickBot="1" x14ac:dyDescent="0.3">
      <c r="D68" s="17">
        <v>150</v>
      </c>
      <c r="E68" s="8">
        <v>1.0000000000000001E-5</v>
      </c>
      <c r="F68" s="8">
        <f t="shared" si="7"/>
        <v>6913.475204444816</v>
      </c>
      <c r="G68" s="8">
        <f t="shared" si="8"/>
        <v>137056.02888445152</v>
      </c>
      <c r="H68" s="8"/>
      <c r="I68" s="8"/>
      <c r="J68" s="18"/>
    </row>
    <row r="69" spans="4:10" x14ac:dyDescent="0.25">
      <c r="D69" s="11">
        <v>180</v>
      </c>
      <c r="E69" s="7">
        <v>9.9999999999999995E-7</v>
      </c>
      <c r="F69" s="7">
        <f t="shared" si="7"/>
        <v>71774.752044448178</v>
      </c>
      <c r="G69" s="7">
        <f t="shared" si="8"/>
        <v>1370560.2888445153</v>
      </c>
      <c r="H69" s="7"/>
      <c r="I69" s="7"/>
      <c r="J69" s="12"/>
    </row>
    <row r="70" spans="4:10" x14ac:dyDescent="0.25">
      <c r="D70" s="13">
        <v>180</v>
      </c>
      <c r="E70" s="3">
        <v>1.1999999999999999E-6</v>
      </c>
      <c r="F70" s="3">
        <f t="shared" si="7"/>
        <v>59752.293370373474</v>
      </c>
      <c r="G70" s="3">
        <f t="shared" si="8"/>
        <v>1142133.574037096</v>
      </c>
      <c r="H70" s="3"/>
      <c r="I70" s="3"/>
      <c r="J70" s="14"/>
    </row>
    <row r="71" spans="4:10" x14ac:dyDescent="0.25">
      <c r="D71" s="13">
        <v>180</v>
      </c>
      <c r="E71" s="3">
        <v>1.5E-6</v>
      </c>
      <c r="F71" s="3">
        <f t="shared" si="7"/>
        <v>47729.834696298778</v>
      </c>
      <c r="G71" s="3">
        <f t="shared" si="8"/>
        <v>913706.85922967677</v>
      </c>
      <c r="H71" s="3"/>
      <c r="I71" s="3"/>
      <c r="J71" s="14"/>
    </row>
    <row r="72" spans="4:10" x14ac:dyDescent="0.25">
      <c r="D72" s="13">
        <v>180</v>
      </c>
      <c r="E72" s="3">
        <v>1.7999999999999999E-6</v>
      </c>
      <c r="F72" s="3">
        <f t="shared" si="7"/>
        <v>39714.862246915654</v>
      </c>
      <c r="G72" s="3">
        <f t="shared" si="8"/>
        <v>761422.38269139745</v>
      </c>
      <c r="H72" s="3"/>
      <c r="I72" s="3"/>
      <c r="J72" s="14"/>
    </row>
    <row r="73" spans="4:10" x14ac:dyDescent="0.25">
      <c r="D73" s="13">
        <v>180</v>
      </c>
      <c r="E73" s="3">
        <v>2.2000000000000001E-6</v>
      </c>
      <c r="F73" s="3">
        <f t="shared" si="7"/>
        <v>32428.523656567348</v>
      </c>
      <c r="G73" s="3">
        <f t="shared" si="8"/>
        <v>622981.94947477966</v>
      </c>
      <c r="H73" s="3"/>
      <c r="I73" s="3"/>
      <c r="J73" s="14"/>
    </row>
    <row r="74" spans="4:10" x14ac:dyDescent="0.25">
      <c r="D74" s="13">
        <v>180</v>
      </c>
      <c r="E74" s="3">
        <v>2.7E-6</v>
      </c>
      <c r="F74" s="3">
        <f t="shared" si="7"/>
        <v>26356.574831277103</v>
      </c>
      <c r="G74" s="3">
        <f t="shared" si="8"/>
        <v>507614.92179426493</v>
      </c>
      <c r="H74" s="3"/>
      <c r="I74" s="3"/>
      <c r="J74" s="14"/>
    </row>
    <row r="75" spans="4:10" x14ac:dyDescent="0.25">
      <c r="D75" s="13">
        <v>180</v>
      </c>
      <c r="E75" s="3">
        <v>3.3000000000000002E-6</v>
      </c>
      <c r="F75" s="3">
        <f t="shared" si="7"/>
        <v>21499.015771044898</v>
      </c>
      <c r="G75" s="3">
        <f t="shared" si="8"/>
        <v>415321.29964985303</v>
      </c>
      <c r="H75" s="3"/>
      <c r="I75" s="3"/>
      <c r="J75" s="14"/>
    </row>
    <row r="76" spans="4:10" x14ac:dyDescent="0.25">
      <c r="D76" s="13">
        <v>180</v>
      </c>
      <c r="E76" s="3">
        <v>3.8999999999999999E-6</v>
      </c>
      <c r="F76" s="3">
        <f t="shared" si="7"/>
        <v>18136.090267807223</v>
      </c>
      <c r="G76" s="3">
        <f t="shared" si="8"/>
        <v>351425.71508833725</v>
      </c>
      <c r="H76" s="3"/>
      <c r="I76" s="3"/>
      <c r="J76" s="14"/>
    </row>
    <row r="77" spans="4:10" x14ac:dyDescent="0.25">
      <c r="D77" s="13">
        <v>180</v>
      </c>
      <c r="E77" s="3">
        <v>4.6999999999999999E-6</v>
      </c>
      <c r="F77" s="3">
        <f t="shared" si="7"/>
        <v>14987.819583925144</v>
      </c>
      <c r="G77" s="3">
        <f t="shared" si="8"/>
        <v>291608.57209457771</v>
      </c>
      <c r="H77" s="3"/>
      <c r="I77" s="3"/>
      <c r="J77" s="14"/>
    </row>
    <row r="78" spans="4:10" x14ac:dyDescent="0.25">
      <c r="D78" s="13">
        <v>180</v>
      </c>
      <c r="E78" s="3">
        <v>5.6999999999999996E-6</v>
      </c>
      <c r="F78" s="3">
        <f t="shared" si="7"/>
        <v>12295.219656920732</v>
      </c>
      <c r="G78" s="3">
        <f t="shared" si="8"/>
        <v>240449.1734814939</v>
      </c>
      <c r="H78" s="3"/>
      <c r="I78" s="3"/>
      <c r="J78" s="14"/>
    </row>
    <row r="79" spans="4:10" x14ac:dyDescent="0.25">
      <c r="D79" s="13">
        <v>180</v>
      </c>
      <c r="E79" s="3">
        <v>6.8000000000000001E-6</v>
      </c>
      <c r="F79" s="3">
        <f t="shared" si="7"/>
        <v>10248.051771242377</v>
      </c>
      <c r="G79" s="3">
        <f t="shared" si="8"/>
        <v>201552.98365360516</v>
      </c>
      <c r="H79" s="3"/>
      <c r="I79" s="3"/>
      <c r="J79" s="14"/>
    </row>
    <row r="80" spans="4:10" x14ac:dyDescent="0.25">
      <c r="D80" s="13">
        <v>180</v>
      </c>
      <c r="E80" s="3">
        <v>8.1999999999999994E-6</v>
      </c>
      <c r="F80" s="3">
        <f t="shared" si="7"/>
        <v>8436.9209810302655</v>
      </c>
      <c r="G80" s="3">
        <f t="shared" si="8"/>
        <v>167141.49863957503</v>
      </c>
      <c r="H80" s="3"/>
      <c r="I80" s="3"/>
      <c r="J80" s="14"/>
    </row>
    <row r="81" spans="4:10" ht="15.75" thickBot="1" x14ac:dyDescent="0.3">
      <c r="D81" s="17">
        <v>180</v>
      </c>
      <c r="E81" s="8">
        <v>1.0000000000000001E-5</v>
      </c>
      <c r="F81" s="8">
        <f t="shared" si="7"/>
        <v>6853.475204444816</v>
      </c>
      <c r="G81" s="8">
        <f t="shared" si="8"/>
        <v>137056.02888445152</v>
      </c>
      <c r="H81" s="8"/>
      <c r="I81" s="8"/>
      <c r="J81" s="18"/>
    </row>
    <row r="82" spans="4:10" x14ac:dyDescent="0.25">
      <c r="D82" s="11">
        <v>200</v>
      </c>
      <c r="E82" s="7">
        <v>9.9999999999999995E-7</v>
      </c>
      <c r="F82" s="7">
        <f t="shared" ref="F82:F145" si="10" xml:space="preserve"> 1/($B$18*LN(2)*E82)- 2*D82</f>
        <v>71734.752044448178</v>
      </c>
      <c r="G82" s="7">
        <f t="shared" ref="G82:G145" si="11">$B$19/($B$17*$B$18*LN(2)*E82)</f>
        <v>1370560.2888445153</v>
      </c>
      <c r="H82" s="7"/>
      <c r="I82" s="7"/>
      <c r="J82" s="12"/>
    </row>
    <row r="83" spans="4:10" x14ac:dyDescent="0.25">
      <c r="D83" s="13">
        <v>200</v>
      </c>
      <c r="E83" s="3">
        <v>1.1999999999999999E-6</v>
      </c>
      <c r="F83" s="3">
        <f t="shared" si="10"/>
        <v>59712.293370373474</v>
      </c>
      <c r="G83" s="3">
        <f t="shared" si="11"/>
        <v>1142133.574037096</v>
      </c>
      <c r="H83" s="3"/>
      <c r="I83" s="3"/>
      <c r="J83" s="14"/>
    </row>
    <row r="84" spans="4:10" x14ac:dyDescent="0.25">
      <c r="D84" s="13">
        <v>200</v>
      </c>
      <c r="E84" s="3">
        <v>1.5E-6</v>
      </c>
      <c r="F84" s="3">
        <f t="shared" si="10"/>
        <v>47689.834696298778</v>
      </c>
      <c r="G84" s="3">
        <f t="shared" si="11"/>
        <v>913706.85922967677</v>
      </c>
      <c r="H84" s="3"/>
      <c r="I84" s="3"/>
      <c r="J84" s="14"/>
    </row>
    <row r="85" spans="4:10" x14ac:dyDescent="0.25">
      <c r="D85" s="13">
        <v>200</v>
      </c>
      <c r="E85" s="3">
        <v>1.7999999999999999E-6</v>
      </c>
      <c r="F85" s="3">
        <f t="shared" si="10"/>
        <v>39674.862246915654</v>
      </c>
      <c r="G85" s="3">
        <f t="shared" si="11"/>
        <v>761422.38269139745</v>
      </c>
      <c r="H85" s="3"/>
      <c r="I85" s="3"/>
      <c r="J85" s="14"/>
    </row>
    <row r="86" spans="4:10" x14ac:dyDescent="0.25">
      <c r="D86" s="13">
        <v>200</v>
      </c>
      <c r="E86" s="3">
        <v>2.2000000000000001E-6</v>
      </c>
      <c r="F86" s="3">
        <f t="shared" si="10"/>
        <v>32388.523656567348</v>
      </c>
      <c r="G86" s="3">
        <f t="shared" si="11"/>
        <v>622981.94947477966</v>
      </c>
      <c r="H86" s="3"/>
      <c r="I86" s="3"/>
      <c r="J86" s="14"/>
    </row>
    <row r="87" spans="4:10" x14ac:dyDescent="0.25">
      <c r="D87" s="13">
        <v>200</v>
      </c>
      <c r="E87" s="3">
        <v>2.7E-6</v>
      </c>
      <c r="F87" s="3">
        <f t="shared" si="10"/>
        <v>26316.574831277103</v>
      </c>
      <c r="G87" s="3">
        <f t="shared" si="11"/>
        <v>507614.92179426493</v>
      </c>
      <c r="H87" s="3"/>
      <c r="I87" s="3"/>
      <c r="J87" s="14"/>
    </row>
    <row r="88" spans="4:10" x14ac:dyDescent="0.25">
      <c r="D88" s="13">
        <v>200</v>
      </c>
      <c r="E88" s="3">
        <v>3.3000000000000002E-6</v>
      </c>
      <c r="F88" s="3">
        <f t="shared" si="10"/>
        <v>21459.015771044898</v>
      </c>
      <c r="G88" s="3">
        <f t="shared" si="11"/>
        <v>415321.29964985303</v>
      </c>
      <c r="H88" s="3"/>
      <c r="I88" s="3"/>
      <c r="J88" s="14"/>
    </row>
    <row r="89" spans="4:10" x14ac:dyDescent="0.25">
      <c r="D89" s="13">
        <v>200</v>
      </c>
      <c r="E89" s="3">
        <v>3.8999999999999999E-6</v>
      </c>
      <c r="F89" s="3">
        <f t="shared" si="10"/>
        <v>18096.090267807223</v>
      </c>
      <c r="G89" s="3">
        <f t="shared" si="11"/>
        <v>351425.71508833725</v>
      </c>
      <c r="H89" s="3"/>
      <c r="I89" s="3"/>
      <c r="J89" s="14"/>
    </row>
    <row r="90" spans="4:10" x14ac:dyDescent="0.25">
      <c r="D90" s="13">
        <v>200</v>
      </c>
      <c r="E90" s="3">
        <v>4.6999999999999999E-6</v>
      </c>
      <c r="F90" s="3">
        <f t="shared" si="10"/>
        <v>14947.819583925144</v>
      </c>
      <c r="G90" s="3">
        <f t="shared" si="11"/>
        <v>291608.57209457771</v>
      </c>
      <c r="H90" s="3"/>
      <c r="I90" s="3"/>
      <c r="J90" s="14"/>
    </row>
    <row r="91" spans="4:10" x14ac:dyDescent="0.25">
      <c r="D91" s="13">
        <v>200</v>
      </c>
      <c r="E91" s="3">
        <v>5.6999999999999996E-6</v>
      </c>
      <c r="F91" s="3">
        <f t="shared" si="10"/>
        <v>12255.219656920732</v>
      </c>
      <c r="G91" s="3">
        <f t="shared" si="11"/>
        <v>240449.1734814939</v>
      </c>
      <c r="H91" s="3"/>
      <c r="I91" s="3"/>
      <c r="J91" s="14"/>
    </row>
    <row r="92" spans="4:10" x14ac:dyDescent="0.25">
      <c r="D92" s="13">
        <v>200</v>
      </c>
      <c r="E92" s="3">
        <v>6.8000000000000001E-6</v>
      </c>
      <c r="F92" s="3">
        <f t="shared" si="10"/>
        <v>10208.051771242377</v>
      </c>
      <c r="G92" s="3">
        <f t="shared" si="11"/>
        <v>201552.98365360516</v>
      </c>
      <c r="H92" s="3"/>
      <c r="I92" s="3"/>
      <c r="J92" s="14"/>
    </row>
    <row r="93" spans="4:10" x14ac:dyDescent="0.25">
      <c r="D93" s="13">
        <v>200</v>
      </c>
      <c r="E93" s="3">
        <v>8.1999999999999994E-6</v>
      </c>
      <c r="F93" s="3">
        <f t="shared" si="10"/>
        <v>8396.9209810302655</v>
      </c>
      <c r="G93" s="3">
        <f t="shared" si="11"/>
        <v>167141.49863957503</v>
      </c>
      <c r="H93" s="3"/>
      <c r="I93" s="3"/>
      <c r="J93" s="14"/>
    </row>
    <row r="94" spans="4:10" ht="15.75" thickBot="1" x14ac:dyDescent="0.3">
      <c r="D94" s="17">
        <v>200</v>
      </c>
      <c r="E94" s="8">
        <v>1.0000000000000001E-5</v>
      </c>
      <c r="F94" s="8">
        <f t="shared" si="10"/>
        <v>6813.475204444816</v>
      </c>
      <c r="G94" s="8">
        <f t="shared" si="11"/>
        <v>137056.02888445152</v>
      </c>
      <c r="H94" s="8"/>
      <c r="I94" s="8"/>
      <c r="J94" s="18"/>
    </row>
    <row r="95" spans="4:10" x14ac:dyDescent="0.25">
      <c r="D95" s="11">
        <v>220</v>
      </c>
      <c r="E95" s="7">
        <v>9.9999999999999995E-7</v>
      </c>
      <c r="F95" s="7">
        <f t="shared" si="10"/>
        <v>71694.752044448178</v>
      </c>
      <c r="G95" s="7">
        <f t="shared" si="11"/>
        <v>1370560.2888445153</v>
      </c>
      <c r="H95" s="7"/>
      <c r="I95" s="7"/>
      <c r="J95" s="12"/>
    </row>
    <row r="96" spans="4:10" x14ac:dyDescent="0.25">
      <c r="D96" s="13">
        <v>220</v>
      </c>
      <c r="E96" s="3">
        <v>1.1999999999999999E-6</v>
      </c>
      <c r="F96" s="3">
        <f t="shared" si="10"/>
        <v>59672.293370373474</v>
      </c>
      <c r="G96" s="3">
        <f t="shared" si="11"/>
        <v>1142133.574037096</v>
      </c>
      <c r="H96" s="3"/>
      <c r="I96" s="3"/>
      <c r="J96" s="14"/>
    </row>
    <row r="97" spans="4:10" x14ac:dyDescent="0.25">
      <c r="D97" s="13">
        <v>220</v>
      </c>
      <c r="E97" s="3">
        <v>1.5E-6</v>
      </c>
      <c r="F97" s="3">
        <f t="shared" si="10"/>
        <v>47649.834696298778</v>
      </c>
      <c r="G97" s="3">
        <f t="shared" si="11"/>
        <v>913706.85922967677</v>
      </c>
      <c r="H97" s="3"/>
      <c r="I97" s="3"/>
      <c r="J97" s="14"/>
    </row>
    <row r="98" spans="4:10" x14ac:dyDescent="0.25">
      <c r="D98" s="13">
        <v>220</v>
      </c>
      <c r="E98" s="3">
        <v>1.7999999999999999E-6</v>
      </c>
      <c r="F98" s="3">
        <f t="shared" si="10"/>
        <v>39634.862246915654</v>
      </c>
      <c r="G98" s="3">
        <f t="shared" si="11"/>
        <v>761422.38269139745</v>
      </c>
      <c r="H98" s="3"/>
      <c r="I98" s="3"/>
      <c r="J98" s="14"/>
    </row>
    <row r="99" spans="4:10" x14ac:dyDescent="0.25">
      <c r="D99" s="13">
        <v>220</v>
      </c>
      <c r="E99" s="3">
        <v>2.2000000000000001E-6</v>
      </c>
      <c r="F99" s="3">
        <f t="shared" si="10"/>
        <v>32348.523656567348</v>
      </c>
      <c r="G99" s="3">
        <f t="shared" si="11"/>
        <v>622981.94947477966</v>
      </c>
      <c r="H99" s="3"/>
      <c r="I99" s="3"/>
      <c r="J99" s="14"/>
    </row>
    <row r="100" spans="4:10" x14ac:dyDescent="0.25">
      <c r="D100" s="13">
        <v>220</v>
      </c>
      <c r="E100" s="3">
        <v>2.7E-6</v>
      </c>
      <c r="F100" s="3">
        <f t="shared" si="10"/>
        <v>26276.574831277103</v>
      </c>
      <c r="G100" s="3">
        <f t="shared" si="11"/>
        <v>507614.92179426493</v>
      </c>
      <c r="H100" s="3"/>
      <c r="I100" s="3"/>
      <c r="J100" s="14"/>
    </row>
    <row r="101" spans="4:10" x14ac:dyDescent="0.25">
      <c r="D101" s="13">
        <v>220</v>
      </c>
      <c r="E101" s="3">
        <v>3.3000000000000002E-6</v>
      </c>
      <c r="F101" s="3">
        <f t="shared" si="10"/>
        <v>21419.015771044898</v>
      </c>
      <c r="G101" s="3">
        <f t="shared" si="11"/>
        <v>415321.29964985303</v>
      </c>
      <c r="H101" s="3"/>
      <c r="I101" s="3"/>
      <c r="J101" s="14"/>
    </row>
    <row r="102" spans="4:10" x14ac:dyDescent="0.25">
      <c r="D102" s="13">
        <v>220</v>
      </c>
      <c r="E102" s="3">
        <v>3.8999999999999999E-6</v>
      </c>
      <c r="F102" s="3">
        <f t="shared" si="10"/>
        <v>18056.090267807223</v>
      </c>
      <c r="G102" s="3">
        <f t="shared" si="11"/>
        <v>351425.71508833725</v>
      </c>
      <c r="H102" s="3"/>
      <c r="I102" s="3"/>
      <c r="J102" s="14"/>
    </row>
    <row r="103" spans="4:10" x14ac:dyDescent="0.25">
      <c r="D103" s="13">
        <v>220</v>
      </c>
      <c r="E103" s="3">
        <v>4.6999999999999999E-6</v>
      </c>
      <c r="F103" s="3">
        <f t="shared" si="10"/>
        <v>14907.819583925144</v>
      </c>
      <c r="G103" s="3">
        <f t="shared" si="11"/>
        <v>291608.57209457771</v>
      </c>
      <c r="H103" s="3"/>
      <c r="I103" s="3"/>
      <c r="J103" s="14"/>
    </row>
    <row r="104" spans="4:10" x14ac:dyDescent="0.25">
      <c r="D104" s="13">
        <v>220</v>
      </c>
      <c r="E104" s="3">
        <v>5.6999999999999996E-6</v>
      </c>
      <c r="F104" s="3">
        <f t="shared" si="10"/>
        <v>12215.219656920732</v>
      </c>
      <c r="G104" s="3">
        <f t="shared" si="11"/>
        <v>240449.1734814939</v>
      </c>
      <c r="H104" s="3"/>
      <c r="I104" s="3"/>
      <c r="J104" s="14"/>
    </row>
    <row r="105" spans="4:10" x14ac:dyDescent="0.25">
      <c r="D105" s="13">
        <v>220</v>
      </c>
      <c r="E105" s="3">
        <v>6.8000000000000001E-6</v>
      </c>
      <c r="F105" s="3">
        <f t="shared" si="10"/>
        <v>10168.051771242377</v>
      </c>
      <c r="G105" s="3">
        <f t="shared" si="11"/>
        <v>201552.98365360516</v>
      </c>
      <c r="H105" s="3"/>
      <c r="I105" s="3"/>
      <c r="J105" s="14"/>
    </row>
    <row r="106" spans="4:10" x14ac:dyDescent="0.25">
      <c r="D106" s="13">
        <v>220</v>
      </c>
      <c r="E106" s="3">
        <v>8.1999999999999994E-6</v>
      </c>
      <c r="F106" s="3">
        <f t="shared" si="10"/>
        <v>8356.9209810302655</v>
      </c>
      <c r="G106" s="3">
        <f t="shared" si="11"/>
        <v>167141.49863957503</v>
      </c>
      <c r="H106" s="3"/>
      <c r="I106" s="3"/>
      <c r="J106" s="14"/>
    </row>
    <row r="107" spans="4:10" ht="15.75" thickBot="1" x14ac:dyDescent="0.3">
      <c r="D107" s="17">
        <v>220</v>
      </c>
      <c r="E107" s="8">
        <v>1.0000000000000001E-5</v>
      </c>
      <c r="F107" s="8">
        <f t="shared" si="10"/>
        <v>6773.475204444816</v>
      </c>
      <c r="G107" s="8">
        <f t="shared" si="11"/>
        <v>137056.02888445152</v>
      </c>
      <c r="H107" s="8"/>
      <c r="I107" s="8"/>
      <c r="J107" s="18"/>
    </row>
    <row r="108" spans="4:10" x14ac:dyDescent="0.25">
      <c r="D108" s="11">
        <v>240</v>
      </c>
      <c r="E108" s="7">
        <v>9.9999999999999995E-7</v>
      </c>
      <c r="F108" s="7">
        <f t="shared" si="10"/>
        <v>71654.752044448178</v>
      </c>
      <c r="G108" s="7">
        <f t="shared" si="11"/>
        <v>1370560.2888445153</v>
      </c>
      <c r="H108" s="7"/>
      <c r="I108" s="7"/>
      <c r="J108" s="12"/>
    </row>
    <row r="109" spans="4:10" x14ac:dyDescent="0.25">
      <c r="D109" s="13">
        <v>240</v>
      </c>
      <c r="E109" s="3">
        <v>1.1999999999999999E-6</v>
      </c>
      <c r="F109" s="3">
        <f t="shared" si="10"/>
        <v>59632.293370373474</v>
      </c>
      <c r="G109" s="3">
        <f t="shared" si="11"/>
        <v>1142133.574037096</v>
      </c>
      <c r="H109" s="3"/>
      <c r="I109" s="3"/>
      <c r="J109" s="14"/>
    </row>
    <row r="110" spans="4:10" x14ac:dyDescent="0.25">
      <c r="D110" s="13">
        <v>240</v>
      </c>
      <c r="E110" s="3">
        <v>1.5E-6</v>
      </c>
      <c r="F110" s="3">
        <f t="shared" si="10"/>
        <v>47609.834696298778</v>
      </c>
      <c r="G110" s="3">
        <f t="shared" si="11"/>
        <v>913706.85922967677</v>
      </c>
      <c r="H110" s="3"/>
      <c r="I110" s="3"/>
      <c r="J110" s="14"/>
    </row>
    <row r="111" spans="4:10" x14ac:dyDescent="0.25">
      <c r="D111" s="13">
        <v>240</v>
      </c>
      <c r="E111" s="3">
        <v>1.7999999999999999E-6</v>
      </c>
      <c r="F111" s="3">
        <f t="shared" si="10"/>
        <v>39594.862246915654</v>
      </c>
      <c r="G111" s="3">
        <f t="shared" si="11"/>
        <v>761422.38269139745</v>
      </c>
      <c r="H111" s="3"/>
      <c r="I111" s="3"/>
      <c r="J111" s="14"/>
    </row>
    <row r="112" spans="4:10" x14ac:dyDescent="0.25">
      <c r="D112" s="13">
        <v>240</v>
      </c>
      <c r="E112" s="3">
        <v>2.2000000000000001E-6</v>
      </c>
      <c r="F112" s="3">
        <f t="shared" si="10"/>
        <v>32308.523656567348</v>
      </c>
      <c r="G112" s="3">
        <f t="shared" si="11"/>
        <v>622981.94947477966</v>
      </c>
      <c r="H112" s="3"/>
      <c r="I112" s="3"/>
      <c r="J112" s="14"/>
    </row>
    <row r="113" spans="4:10" x14ac:dyDescent="0.25">
      <c r="D113" s="13">
        <v>240</v>
      </c>
      <c r="E113" s="3">
        <v>2.7E-6</v>
      </c>
      <c r="F113" s="3">
        <f t="shared" si="10"/>
        <v>26236.574831277103</v>
      </c>
      <c r="G113" s="3">
        <f t="shared" si="11"/>
        <v>507614.92179426493</v>
      </c>
      <c r="H113" s="3"/>
      <c r="I113" s="3"/>
      <c r="J113" s="14"/>
    </row>
    <row r="114" spans="4:10" x14ac:dyDescent="0.25">
      <c r="D114" s="13">
        <v>240</v>
      </c>
      <c r="E114" s="3">
        <v>3.3000000000000002E-6</v>
      </c>
      <c r="F114" s="3">
        <f t="shared" si="10"/>
        <v>21379.015771044898</v>
      </c>
      <c r="G114" s="3">
        <f t="shared" si="11"/>
        <v>415321.29964985303</v>
      </c>
      <c r="H114" s="3"/>
      <c r="I114" s="3"/>
      <c r="J114" s="14"/>
    </row>
    <row r="115" spans="4:10" x14ac:dyDescent="0.25">
      <c r="D115" s="13">
        <v>240</v>
      </c>
      <c r="E115" s="3">
        <v>3.8999999999999999E-6</v>
      </c>
      <c r="F115" s="3">
        <f t="shared" si="10"/>
        <v>18016.090267807223</v>
      </c>
      <c r="G115" s="3">
        <f t="shared" si="11"/>
        <v>351425.71508833725</v>
      </c>
      <c r="H115" s="3"/>
      <c r="I115" s="3"/>
      <c r="J115" s="14"/>
    </row>
    <row r="116" spans="4:10" x14ac:dyDescent="0.25">
      <c r="D116" s="13">
        <v>240</v>
      </c>
      <c r="E116" s="3">
        <v>4.6999999999999999E-6</v>
      </c>
      <c r="F116" s="3">
        <f t="shared" si="10"/>
        <v>14867.819583925144</v>
      </c>
      <c r="G116" s="3">
        <f t="shared" si="11"/>
        <v>291608.57209457771</v>
      </c>
      <c r="H116" s="3"/>
      <c r="I116" s="3"/>
      <c r="J116" s="14"/>
    </row>
    <row r="117" spans="4:10" x14ac:dyDescent="0.25">
      <c r="D117" s="13">
        <v>240</v>
      </c>
      <c r="E117" s="3">
        <v>5.6999999999999996E-6</v>
      </c>
      <c r="F117" s="3">
        <f t="shared" si="10"/>
        <v>12175.219656920732</v>
      </c>
      <c r="G117" s="3">
        <f t="shared" si="11"/>
        <v>240449.1734814939</v>
      </c>
      <c r="H117" s="3"/>
      <c r="I117" s="3"/>
      <c r="J117" s="14"/>
    </row>
    <row r="118" spans="4:10" x14ac:dyDescent="0.25">
      <c r="D118" s="13">
        <v>240</v>
      </c>
      <c r="E118" s="3">
        <v>6.8000000000000001E-6</v>
      </c>
      <c r="F118" s="3">
        <f t="shared" si="10"/>
        <v>10128.051771242377</v>
      </c>
      <c r="G118" s="3">
        <f t="shared" si="11"/>
        <v>201552.98365360516</v>
      </c>
      <c r="H118" s="3"/>
      <c r="I118" s="3"/>
      <c r="J118" s="14"/>
    </row>
    <row r="119" spans="4:10" x14ac:dyDescent="0.25">
      <c r="D119" s="13">
        <v>240</v>
      </c>
      <c r="E119" s="3">
        <v>8.1999999999999994E-6</v>
      </c>
      <c r="F119" s="3">
        <f t="shared" si="10"/>
        <v>8316.9209810302655</v>
      </c>
      <c r="G119" s="3">
        <f t="shared" si="11"/>
        <v>167141.49863957503</v>
      </c>
      <c r="H119" s="3"/>
      <c r="I119" s="3"/>
      <c r="J119" s="14"/>
    </row>
    <row r="120" spans="4:10" ht="15.75" thickBot="1" x14ac:dyDescent="0.3">
      <c r="D120" s="17">
        <v>240</v>
      </c>
      <c r="E120" s="8">
        <v>1.0000000000000001E-5</v>
      </c>
      <c r="F120" s="8">
        <f t="shared" si="10"/>
        <v>6733.475204444816</v>
      </c>
      <c r="G120" s="8">
        <f t="shared" si="11"/>
        <v>137056.02888445152</v>
      </c>
      <c r="H120" s="8"/>
      <c r="I120" s="8"/>
      <c r="J120" s="18"/>
    </row>
    <row r="121" spans="4:10" x14ac:dyDescent="0.25">
      <c r="D121" s="11">
        <v>270</v>
      </c>
      <c r="E121" s="7">
        <v>9.9999999999999995E-7</v>
      </c>
      <c r="F121" s="7">
        <f t="shared" si="10"/>
        <v>71594.752044448178</v>
      </c>
      <c r="G121" s="7">
        <f t="shared" si="11"/>
        <v>1370560.2888445153</v>
      </c>
      <c r="H121" s="7"/>
      <c r="I121" s="7"/>
      <c r="J121" s="12"/>
    </row>
    <row r="122" spans="4:10" x14ac:dyDescent="0.25">
      <c r="D122" s="13">
        <v>270</v>
      </c>
      <c r="E122" s="3">
        <v>1.1999999999999999E-6</v>
      </c>
      <c r="F122" s="3">
        <f t="shared" si="10"/>
        <v>59572.293370373474</v>
      </c>
      <c r="G122" s="3">
        <f t="shared" si="11"/>
        <v>1142133.574037096</v>
      </c>
      <c r="H122" s="3"/>
      <c r="I122" s="3"/>
      <c r="J122" s="14"/>
    </row>
    <row r="123" spans="4:10" x14ac:dyDescent="0.25">
      <c r="D123" s="13">
        <v>270</v>
      </c>
      <c r="E123" s="3">
        <v>1.5E-6</v>
      </c>
      <c r="F123" s="3">
        <f t="shared" si="10"/>
        <v>47549.834696298778</v>
      </c>
      <c r="G123" s="3">
        <f t="shared" si="11"/>
        <v>913706.85922967677</v>
      </c>
      <c r="H123" s="3"/>
      <c r="I123" s="3"/>
      <c r="J123" s="14"/>
    </row>
    <row r="124" spans="4:10" x14ac:dyDescent="0.25">
      <c r="D124" s="13">
        <v>270</v>
      </c>
      <c r="E124" s="3">
        <v>1.7999999999999999E-6</v>
      </c>
      <c r="F124" s="3">
        <f t="shared" si="10"/>
        <v>39534.862246915654</v>
      </c>
      <c r="G124" s="3">
        <f t="shared" si="11"/>
        <v>761422.38269139745</v>
      </c>
      <c r="H124" s="3"/>
      <c r="I124" s="3"/>
      <c r="J124" s="14"/>
    </row>
    <row r="125" spans="4:10" x14ac:dyDescent="0.25">
      <c r="D125" s="13">
        <v>270</v>
      </c>
      <c r="E125" s="3">
        <v>2.2000000000000001E-6</v>
      </c>
      <c r="F125" s="3">
        <f t="shared" si="10"/>
        <v>32248.523656567348</v>
      </c>
      <c r="G125" s="3">
        <f t="shared" si="11"/>
        <v>622981.94947477966</v>
      </c>
      <c r="H125" s="3"/>
      <c r="I125" s="3"/>
      <c r="J125" s="14"/>
    </row>
    <row r="126" spans="4:10" x14ac:dyDescent="0.25">
      <c r="D126" s="13">
        <v>270</v>
      </c>
      <c r="E126" s="3">
        <v>2.7E-6</v>
      </c>
      <c r="F126" s="3">
        <f t="shared" si="10"/>
        <v>26176.574831277103</v>
      </c>
      <c r="G126" s="3">
        <f t="shared" si="11"/>
        <v>507614.92179426493</v>
      </c>
      <c r="H126" s="3"/>
      <c r="I126" s="3"/>
      <c r="J126" s="14"/>
    </row>
    <row r="127" spans="4:10" x14ac:dyDescent="0.25">
      <c r="D127" s="13">
        <v>270</v>
      </c>
      <c r="E127" s="3">
        <v>3.3000000000000002E-6</v>
      </c>
      <c r="F127" s="3">
        <f t="shared" si="10"/>
        <v>21319.015771044898</v>
      </c>
      <c r="G127" s="3">
        <f t="shared" si="11"/>
        <v>415321.29964985303</v>
      </c>
      <c r="H127" s="3"/>
      <c r="I127" s="3"/>
      <c r="J127" s="14"/>
    </row>
    <row r="128" spans="4:10" x14ac:dyDescent="0.25">
      <c r="D128" s="13">
        <v>270</v>
      </c>
      <c r="E128" s="3">
        <v>3.8999999999999999E-6</v>
      </c>
      <c r="F128" s="3">
        <f t="shared" si="10"/>
        <v>17956.090267807223</v>
      </c>
      <c r="G128" s="3">
        <f t="shared" si="11"/>
        <v>351425.71508833725</v>
      </c>
      <c r="H128" s="3"/>
      <c r="I128" s="3"/>
      <c r="J128" s="14"/>
    </row>
    <row r="129" spans="4:10" x14ac:dyDescent="0.25">
      <c r="D129" s="13">
        <v>270</v>
      </c>
      <c r="E129" s="3">
        <v>4.6999999999999999E-6</v>
      </c>
      <c r="F129" s="3">
        <f t="shared" si="10"/>
        <v>14807.819583925144</v>
      </c>
      <c r="G129" s="3">
        <f t="shared" si="11"/>
        <v>291608.57209457771</v>
      </c>
      <c r="H129" s="3"/>
      <c r="I129" s="3"/>
      <c r="J129" s="14"/>
    </row>
    <row r="130" spans="4:10" x14ac:dyDescent="0.25">
      <c r="D130" s="13">
        <v>270</v>
      </c>
      <c r="E130" s="3">
        <v>5.6999999999999996E-6</v>
      </c>
      <c r="F130" s="3">
        <f t="shared" si="10"/>
        <v>12115.219656920732</v>
      </c>
      <c r="G130" s="3">
        <f t="shared" si="11"/>
        <v>240449.1734814939</v>
      </c>
      <c r="H130" s="3"/>
      <c r="I130" s="3"/>
      <c r="J130" s="14"/>
    </row>
    <row r="131" spans="4:10" x14ac:dyDescent="0.25">
      <c r="D131" s="13">
        <v>270</v>
      </c>
      <c r="E131" s="3">
        <v>6.8000000000000001E-6</v>
      </c>
      <c r="F131" s="3">
        <f t="shared" si="10"/>
        <v>10068.051771242377</v>
      </c>
      <c r="G131" s="3">
        <f t="shared" si="11"/>
        <v>201552.98365360516</v>
      </c>
      <c r="H131" s="3"/>
      <c r="I131" s="3"/>
      <c r="J131" s="14"/>
    </row>
    <row r="132" spans="4:10" x14ac:dyDescent="0.25">
      <c r="D132" s="13">
        <v>270</v>
      </c>
      <c r="E132" s="3">
        <v>8.1999999999999994E-6</v>
      </c>
      <c r="F132" s="3">
        <f t="shared" si="10"/>
        <v>8256.9209810302655</v>
      </c>
      <c r="G132" s="3">
        <f t="shared" si="11"/>
        <v>167141.49863957503</v>
      </c>
      <c r="H132" s="3"/>
      <c r="I132" s="3"/>
      <c r="J132" s="14"/>
    </row>
    <row r="133" spans="4:10" ht="15.75" thickBot="1" x14ac:dyDescent="0.3">
      <c r="D133" s="17">
        <v>270</v>
      </c>
      <c r="E133" s="8">
        <v>1.0000000000000001E-5</v>
      </c>
      <c r="F133" s="8">
        <f t="shared" si="10"/>
        <v>6673.475204444816</v>
      </c>
      <c r="G133" s="8">
        <f t="shared" si="11"/>
        <v>137056.02888445152</v>
      </c>
      <c r="H133" s="8"/>
      <c r="I133" s="8"/>
      <c r="J133" s="18"/>
    </row>
    <row r="134" spans="4:10" x14ac:dyDescent="0.25">
      <c r="D134" s="11">
        <v>300</v>
      </c>
      <c r="E134" s="7">
        <v>9.9999999999999995E-7</v>
      </c>
      <c r="F134" s="7">
        <f t="shared" si="10"/>
        <v>71534.752044448178</v>
      </c>
      <c r="G134" s="7">
        <f t="shared" si="11"/>
        <v>1370560.2888445153</v>
      </c>
      <c r="H134" s="7"/>
      <c r="I134" s="7"/>
      <c r="J134" s="12"/>
    </row>
    <row r="135" spans="4:10" x14ac:dyDescent="0.25">
      <c r="D135" s="13">
        <v>300</v>
      </c>
      <c r="E135" s="3">
        <v>1.1999999999999999E-6</v>
      </c>
      <c r="F135" s="3">
        <f t="shared" si="10"/>
        <v>59512.293370373474</v>
      </c>
      <c r="G135" s="3">
        <f t="shared" si="11"/>
        <v>1142133.574037096</v>
      </c>
      <c r="H135" s="3"/>
      <c r="I135" s="3"/>
      <c r="J135" s="14"/>
    </row>
    <row r="136" spans="4:10" x14ac:dyDescent="0.25">
      <c r="D136" s="13">
        <v>300</v>
      </c>
      <c r="E136" s="3">
        <v>1.5E-6</v>
      </c>
      <c r="F136" s="3">
        <f t="shared" si="10"/>
        <v>47489.834696298778</v>
      </c>
      <c r="G136" s="3">
        <f t="shared" si="11"/>
        <v>913706.85922967677</v>
      </c>
      <c r="H136" s="3"/>
      <c r="I136" s="3"/>
      <c r="J136" s="14"/>
    </row>
    <row r="137" spans="4:10" x14ac:dyDescent="0.25">
      <c r="D137" s="13">
        <v>300</v>
      </c>
      <c r="E137" s="3">
        <v>1.7999999999999999E-6</v>
      </c>
      <c r="F137" s="3">
        <f t="shared" si="10"/>
        <v>39474.862246915654</v>
      </c>
      <c r="G137" s="3">
        <f t="shared" si="11"/>
        <v>761422.38269139745</v>
      </c>
      <c r="H137" s="3"/>
      <c r="I137" s="3"/>
      <c r="J137" s="14"/>
    </row>
    <row r="138" spans="4:10" x14ac:dyDescent="0.25">
      <c r="D138" s="13">
        <v>300</v>
      </c>
      <c r="E138" s="3">
        <v>2.2000000000000001E-6</v>
      </c>
      <c r="F138" s="3">
        <f t="shared" si="10"/>
        <v>32188.523656567348</v>
      </c>
      <c r="G138" s="3">
        <f t="shared" si="11"/>
        <v>622981.94947477966</v>
      </c>
      <c r="H138" s="3"/>
      <c r="I138" s="3"/>
      <c r="J138" s="14"/>
    </row>
    <row r="139" spans="4:10" x14ac:dyDescent="0.25">
      <c r="D139" s="13">
        <v>300</v>
      </c>
      <c r="E139" s="3">
        <v>2.7E-6</v>
      </c>
      <c r="F139" s="3">
        <f t="shared" si="10"/>
        <v>26116.574831277103</v>
      </c>
      <c r="G139" s="3">
        <f t="shared" si="11"/>
        <v>507614.92179426493</v>
      </c>
      <c r="H139" s="3"/>
      <c r="I139" s="3"/>
      <c r="J139" s="14"/>
    </row>
    <row r="140" spans="4:10" x14ac:dyDescent="0.25">
      <c r="D140" s="13">
        <v>300</v>
      </c>
      <c r="E140" s="3">
        <v>3.3000000000000002E-6</v>
      </c>
      <c r="F140" s="3">
        <f t="shared" si="10"/>
        <v>21259.015771044898</v>
      </c>
      <c r="G140" s="3">
        <f t="shared" si="11"/>
        <v>415321.29964985303</v>
      </c>
      <c r="H140" s="3"/>
      <c r="I140" s="3"/>
      <c r="J140" s="14"/>
    </row>
    <row r="141" spans="4:10" x14ac:dyDescent="0.25">
      <c r="D141" s="13">
        <v>300</v>
      </c>
      <c r="E141" s="3">
        <v>3.8999999999999999E-6</v>
      </c>
      <c r="F141" s="3">
        <f t="shared" si="10"/>
        <v>17896.090267807223</v>
      </c>
      <c r="G141" s="3">
        <f t="shared" si="11"/>
        <v>351425.71508833725</v>
      </c>
      <c r="H141" s="3"/>
      <c r="I141" s="3"/>
      <c r="J141" s="14"/>
    </row>
    <row r="142" spans="4:10" x14ac:dyDescent="0.25">
      <c r="D142" s="13">
        <v>300</v>
      </c>
      <c r="E142" s="3">
        <v>4.6999999999999999E-6</v>
      </c>
      <c r="F142" s="3">
        <f t="shared" si="10"/>
        <v>14747.819583925144</v>
      </c>
      <c r="G142" s="3">
        <f t="shared" si="11"/>
        <v>291608.57209457771</v>
      </c>
      <c r="H142" s="3"/>
      <c r="I142" s="3"/>
      <c r="J142" s="14"/>
    </row>
    <row r="143" spans="4:10" x14ac:dyDescent="0.25">
      <c r="D143" s="13">
        <v>300</v>
      </c>
      <c r="E143" s="3">
        <v>5.6999999999999996E-6</v>
      </c>
      <c r="F143" s="3">
        <f t="shared" si="10"/>
        <v>12055.219656920732</v>
      </c>
      <c r="G143" s="3">
        <f t="shared" si="11"/>
        <v>240449.1734814939</v>
      </c>
      <c r="H143" s="3"/>
      <c r="I143" s="3"/>
      <c r="J143" s="14"/>
    </row>
    <row r="144" spans="4:10" x14ac:dyDescent="0.25">
      <c r="D144" s="13">
        <v>300</v>
      </c>
      <c r="E144" s="3">
        <v>6.8000000000000001E-6</v>
      </c>
      <c r="F144" s="3">
        <f t="shared" si="10"/>
        <v>10008.051771242377</v>
      </c>
      <c r="G144" s="3">
        <f t="shared" si="11"/>
        <v>201552.98365360516</v>
      </c>
      <c r="H144" s="3"/>
      <c r="I144" s="3"/>
      <c r="J144" s="14"/>
    </row>
    <row r="145" spans="4:10" x14ac:dyDescent="0.25">
      <c r="D145" s="13">
        <v>300</v>
      </c>
      <c r="E145" s="3">
        <v>8.1999999999999994E-6</v>
      </c>
      <c r="F145" s="3">
        <f t="shared" si="10"/>
        <v>8196.9209810302655</v>
      </c>
      <c r="G145" s="3">
        <f t="shared" si="11"/>
        <v>167141.49863957503</v>
      </c>
      <c r="H145" s="3"/>
      <c r="I145" s="3"/>
      <c r="J145" s="14"/>
    </row>
    <row r="146" spans="4:10" ht="15.75" thickBot="1" x14ac:dyDescent="0.3">
      <c r="D146" s="17">
        <v>300</v>
      </c>
      <c r="E146" s="8">
        <v>1.0000000000000001E-5</v>
      </c>
      <c r="F146" s="8">
        <f t="shared" ref="F146:F172" si="12" xml:space="preserve"> 1/($B$18*LN(2)*E146)- 2*D146</f>
        <v>6613.475204444816</v>
      </c>
      <c r="G146" s="8">
        <f t="shared" ref="G146:G172" si="13">$B$19/($B$17*$B$18*LN(2)*E146)</f>
        <v>137056.02888445152</v>
      </c>
      <c r="H146" s="8"/>
      <c r="I146" s="8"/>
      <c r="J146" s="18"/>
    </row>
    <row r="147" spans="4:10" x14ac:dyDescent="0.25">
      <c r="D147" s="11">
        <v>330</v>
      </c>
      <c r="E147" s="7">
        <v>9.9999999999999995E-7</v>
      </c>
      <c r="F147" s="7">
        <f t="shared" si="12"/>
        <v>71474.752044448178</v>
      </c>
      <c r="G147" s="7">
        <f t="shared" si="13"/>
        <v>1370560.2888445153</v>
      </c>
      <c r="H147" s="7"/>
      <c r="I147" s="7"/>
      <c r="J147" s="12"/>
    </row>
    <row r="148" spans="4:10" x14ac:dyDescent="0.25">
      <c r="D148" s="13">
        <v>330</v>
      </c>
      <c r="E148" s="3">
        <v>1.1999999999999999E-6</v>
      </c>
      <c r="F148" s="3">
        <f t="shared" si="12"/>
        <v>59452.293370373474</v>
      </c>
      <c r="G148" s="3">
        <f t="shared" si="13"/>
        <v>1142133.574037096</v>
      </c>
      <c r="H148" s="3"/>
      <c r="I148" s="3"/>
      <c r="J148" s="14"/>
    </row>
    <row r="149" spans="4:10" x14ac:dyDescent="0.25">
      <c r="D149" s="13">
        <v>330</v>
      </c>
      <c r="E149" s="3">
        <v>1.5E-6</v>
      </c>
      <c r="F149" s="3">
        <f t="shared" si="12"/>
        <v>47429.834696298778</v>
      </c>
      <c r="G149" s="3">
        <f t="shared" si="13"/>
        <v>913706.85922967677</v>
      </c>
      <c r="H149" s="3"/>
      <c r="I149" s="3"/>
      <c r="J149" s="14"/>
    </row>
    <row r="150" spans="4:10" x14ac:dyDescent="0.25">
      <c r="D150" s="13">
        <v>330</v>
      </c>
      <c r="E150" s="3">
        <v>1.7999999999999999E-6</v>
      </c>
      <c r="F150" s="3">
        <f t="shared" si="12"/>
        <v>39414.862246915654</v>
      </c>
      <c r="G150" s="3">
        <f t="shared" si="13"/>
        <v>761422.38269139745</v>
      </c>
      <c r="H150" s="3"/>
      <c r="I150" s="3"/>
      <c r="J150" s="14"/>
    </row>
    <row r="151" spans="4:10" x14ac:dyDescent="0.25">
      <c r="D151" s="13">
        <v>330</v>
      </c>
      <c r="E151" s="3">
        <v>2.2000000000000001E-6</v>
      </c>
      <c r="F151" s="3">
        <f t="shared" si="12"/>
        <v>32128.523656567348</v>
      </c>
      <c r="G151" s="3">
        <f t="shared" si="13"/>
        <v>622981.94947477966</v>
      </c>
      <c r="H151" s="3"/>
      <c r="I151" s="3"/>
      <c r="J151" s="14"/>
    </row>
    <row r="152" spans="4:10" x14ac:dyDescent="0.25">
      <c r="D152" s="13">
        <v>330</v>
      </c>
      <c r="E152" s="3">
        <v>2.7E-6</v>
      </c>
      <c r="F152" s="3">
        <f t="shared" si="12"/>
        <v>26056.574831277103</v>
      </c>
      <c r="G152" s="3">
        <f t="shared" si="13"/>
        <v>507614.92179426493</v>
      </c>
      <c r="H152" s="3"/>
      <c r="I152" s="3"/>
      <c r="J152" s="14"/>
    </row>
    <row r="153" spans="4:10" x14ac:dyDescent="0.25">
      <c r="D153" s="13">
        <v>330</v>
      </c>
      <c r="E153" s="3">
        <v>3.3000000000000002E-6</v>
      </c>
      <c r="F153" s="3">
        <f t="shared" si="12"/>
        <v>21199.015771044898</v>
      </c>
      <c r="G153" s="3">
        <f t="shared" si="13"/>
        <v>415321.29964985303</v>
      </c>
      <c r="H153" s="3"/>
      <c r="I153" s="3"/>
      <c r="J153" s="14"/>
    </row>
    <row r="154" spans="4:10" x14ac:dyDescent="0.25">
      <c r="D154" s="13">
        <v>330</v>
      </c>
      <c r="E154" s="3">
        <v>3.8999999999999999E-6</v>
      </c>
      <c r="F154" s="3">
        <f t="shared" si="12"/>
        <v>17836.090267807223</v>
      </c>
      <c r="G154" s="3">
        <f t="shared" si="13"/>
        <v>351425.71508833725</v>
      </c>
      <c r="H154" s="3"/>
      <c r="I154" s="3"/>
      <c r="J154" s="14"/>
    </row>
    <row r="155" spans="4:10" x14ac:dyDescent="0.25">
      <c r="D155" s="13">
        <v>330</v>
      </c>
      <c r="E155" s="3">
        <v>4.6999999999999999E-6</v>
      </c>
      <c r="F155" s="3">
        <f t="shared" si="12"/>
        <v>14687.819583925144</v>
      </c>
      <c r="G155" s="3">
        <f t="shared" si="13"/>
        <v>291608.57209457771</v>
      </c>
      <c r="H155" s="3"/>
      <c r="I155" s="3"/>
      <c r="J155" s="14"/>
    </row>
    <row r="156" spans="4:10" x14ac:dyDescent="0.25">
      <c r="D156" s="13">
        <v>330</v>
      </c>
      <c r="E156" s="3">
        <v>5.6999999999999996E-6</v>
      </c>
      <c r="F156" s="3">
        <f t="shared" si="12"/>
        <v>11995.219656920732</v>
      </c>
      <c r="G156" s="3">
        <f t="shared" si="13"/>
        <v>240449.1734814939</v>
      </c>
      <c r="H156" s="3"/>
      <c r="I156" s="3"/>
      <c r="J156" s="14"/>
    </row>
    <row r="157" spans="4:10" x14ac:dyDescent="0.25">
      <c r="D157" s="13">
        <v>330</v>
      </c>
      <c r="E157" s="3">
        <v>6.8000000000000001E-6</v>
      </c>
      <c r="F157" s="3">
        <f t="shared" si="12"/>
        <v>9948.0517712423771</v>
      </c>
      <c r="G157" s="3">
        <f t="shared" si="13"/>
        <v>201552.98365360516</v>
      </c>
      <c r="H157" s="3"/>
      <c r="I157" s="3"/>
      <c r="J157" s="14"/>
    </row>
    <row r="158" spans="4:10" x14ac:dyDescent="0.25">
      <c r="D158" s="13">
        <v>330</v>
      </c>
      <c r="E158" s="3">
        <v>8.1999999999999994E-6</v>
      </c>
      <c r="F158" s="3">
        <f t="shared" si="12"/>
        <v>8136.9209810302655</v>
      </c>
      <c r="G158" s="3">
        <f t="shared" si="13"/>
        <v>167141.49863957503</v>
      </c>
      <c r="H158" s="3"/>
      <c r="I158" s="3"/>
      <c r="J158" s="14"/>
    </row>
    <row r="159" spans="4:10" ht="15.75" thickBot="1" x14ac:dyDescent="0.3">
      <c r="D159" s="17">
        <v>330</v>
      </c>
      <c r="E159" s="8">
        <v>1.0000000000000001E-5</v>
      </c>
      <c r="F159" s="8">
        <f t="shared" si="12"/>
        <v>6553.475204444816</v>
      </c>
      <c r="G159" s="8">
        <f t="shared" si="13"/>
        <v>137056.02888445152</v>
      </c>
      <c r="H159" s="8"/>
      <c r="I159" s="8"/>
      <c r="J159" s="18"/>
    </row>
    <row r="160" spans="4:10" x14ac:dyDescent="0.25">
      <c r="D160" s="11">
        <v>360</v>
      </c>
      <c r="E160" s="7">
        <v>9.9999999999999995E-7</v>
      </c>
      <c r="F160" s="7">
        <f t="shared" si="12"/>
        <v>71414.752044448178</v>
      </c>
      <c r="G160" s="7">
        <f t="shared" si="13"/>
        <v>1370560.2888445153</v>
      </c>
      <c r="H160" s="7"/>
      <c r="I160" s="7"/>
      <c r="J160" s="12"/>
    </row>
    <row r="161" spans="4:10" x14ac:dyDescent="0.25">
      <c r="D161" s="13">
        <v>360</v>
      </c>
      <c r="E161" s="3">
        <v>1.1999999999999999E-6</v>
      </c>
      <c r="F161" s="3">
        <f t="shared" si="12"/>
        <v>59392.293370373474</v>
      </c>
      <c r="G161" s="3">
        <f t="shared" si="13"/>
        <v>1142133.574037096</v>
      </c>
      <c r="H161" s="3"/>
      <c r="I161" s="3"/>
      <c r="J161" s="14"/>
    </row>
    <row r="162" spans="4:10" x14ac:dyDescent="0.25">
      <c r="D162" s="13">
        <v>360</v>
      </c>
      <c r="E162" s="3">
        <v>1.5E-6</v>
      </c>
      <c r="F162" s="3">
        <f t="shared" si="12"/>
        <v>47369.834696298778</v>
      </c>
      <c r="G162" s="3">
        <f t="shared" si="13"/>
        <v>913706.85922967677</v>
      </c>
      <c r="H162" s="3"/>
      <c r="I162" s="3"/>
      <c r="J162" s="14"/>
    </row>
    <row r="163" spans="4:10" x14ac:dyDescent="0.25">
      <c r="D163" s="13">
        <v>360</v>
      </c>
      <c r="E163" s="3">
        <v>1.7999999999999999E-6</v>
      </c>
      <c r="F163" s="3">
        <f t="shared" si="12"/>
        <v>39354.862246915654</v>
      </c>
      <c r="G163" s="3">
        <f t="shared" si="13"/>
        <v>761422.38269139745</v>
      </c>
      <c r="H163" s="3"/>
      <c r="I163" s="3"/>
      <c r="J163" s="14"/>
    </row>
    <row r="164" spans="4:10" x14ac:dyDescent="0.25">
      <c r="D164" s="13">
        <v>360</v>
      </c>
      <c r="E164" s="3">
        <v>2.2000000000000001E-6</v>
      </c>
      <c r="F164" s="3">
        <f t="shared" si="12"/>
        <v>32068.523656567348</v>
      </c>
      <c r="G164" s="3">
        <f t="shared" si="13"/>
        <v>622981.94947477966</v>
      </c>
      <c r="H164" s="3"/>
      <c r="I164" s="3"/>
      <c r="J164" s="14"/>
    </row>
    <row r="165" spans="4:10" x14ac:dyDescent="0.25">
      <c r="D165" s="13">
        <v>360</v>
      </c>
      <c r="E165" s="3">
        <v>2.7E-6</v>
      </c>
      <c r="F165" s="3">
        <f t="shared" si="12"/>
        <v>25996.574831277103</v>
      </c>
      <c r="G165" s="3">
        <f t="shared" si="13"/>
        <v>507614.92179426493</v>
      </c>
      <c r="H165" s="3"/>
      <c r="I165" s="3"/>
      <c r="J165" s="14"/>
    </row>
    <row r="166" spans="4:10" x14ac:dyDescent="0.25">
      <c r="D166" s="13">
        <v>360</v>
      </c>
      <c r="E166" s="3">
        <v>3.3000000000000002E-6</v>
      </c>
      <c r="F166" s="3">
        <f t="shared" si="12"/>
        <v>21139.015771044898</v>
      </c>
      <c r="G166" s="3">
        <f t="shared" si="13"/>
        <v>415321.29964985303</v>
      </c>
      <c r="H166" s="3"/>
      <c r="I166" s="3"/>
      <c r="J166" s="14"/>
    </row>
    <row r="167" spans="4:10" x14ac:dyDescent="0.25">
      <c r="D167" s="13">
        <v>360</v>
      </c>
      <c r="E167" s="3">
        <v>3.8999999999999999E-6</v>
      </c>
      <c r="F167" s="3">
        <f t="shared" si="12"/>
        <v>17776.090267807223</v>
      </c>
      <c r="G167" s="3">
        <f t="shared" si="13"/>
        <v>351425.71508833725</v>
      </c>
      <c r="H167" s="3"/>
      <c r="I167" s="3"/>
      <c r="J167" s="14"/>
    </row>
    <row r="168" spans="4:10" x14ac:dyDescent="0.25">
      <c r="D168" s="13">
        <v>360</v>
      </c>
      <c r="E168" s="3">
        <v>4.6999999999999999E-6</v>
      </c>
      <c r="F168" s="3">
        <f t="shared" si="12"/>
        <v>14627.819583925144</v>
      </c>
      <c r="G168" s="3">
        <f t="shared" si="13"/>
        <v>291608.57209457771</v>
      </c>
      <c r="H168" s="3"/>
      <c r="I168" s="3"/>
      <c r="J168" s="14"/>
    </row>
    <row r="169" spans="4:10" x14ac:dyDescent="0.25">
      <c r="D169" s="13">
        <v>360</v>
      </c>
      <c r="E169" s="3">
        <v>5.6999999999999996E-6</v>
      </c>
      <c r="F169" s="3">
        <f t="shared" si="12"/>
        <v>11935.219656920732</v>
      </c>
      <c r="G169" s="3">
        <f t="shared" si="13"/>
        <v>240449.1734814939</v>
      </c>
      <c r="H169" s="3"/>
      <c r="I169" s="3"/>
      <c r="J169" s="14"/>
    </row>
    <row r="170" spans="4:10" x14ac:dyDescent="0.25">
      <c r="D170" s="13">
        <v>360</v>
      </c>
      <c r="E170" s="3">
        <v>6.8000000000000001E-6</v>
      </c>
      <c r="F170" s="3">
        <f t="shared" si="12"/>
        <v>9888.0517712423771</v>
      </c>
      <c r="G170" s="3">
        <f t="shared" si="13"/>
        <v>201552.98365360516</v>
      </c>
      <c r="H170" s="3"/>
      <c r="I170" s="3"/>
      <c r="J170" s="14"/>
    </row>
    <row r="171" spans="4:10" x14ac:dyDescent="0.25">
      <c r="D171" s="13">
        <v>360</v>
      </c>
      <c r="E171" s="3">
        <v>8.1999999999999994E-6</v>
      </c>
      <c r="F171" s="3">
        <f t="shared" si="12"/>
        <v>8076.9209810302655</v>
      </c>
      <c r="G171" s="3">
        <f t="shared" si="13"/>
        <v>167141.49863957503</v>
      </c>
      <c r="H171" s="3"/>
      <c r="I171" s="3"/>
      <c r="J171" s="14"/>
    </row>
    <row r="172" spans="4:10" ht="15.75" thickBot="1" x14ac:dyDescent="0.3">
      <c r="D172" s="17">
        <v>360</v>
      </c>
      <c r="E172" s="8">
        <v>1.0000000000000001E-5</v>
      </c>
      <c r="F172" s="8">
        <f t="shared" si="12"/>
        <v>6493.475204444816</v>
      </c>
      <c r="G172" s="8">
        <f t="shared" si="13"/>
        <v>137056.02888445152</v>
      </c>
      <c r="H172" s="8"/>
      <c r="I172" s="8"/>
      <c r="J172" s="18"/>
    </row>
    <row r="173" spans="4:10" x14ac:dyDescent="0.25">
      <c r="D173" s="11">
        <v>390</v>
      </c>
      <c r="E173" s="7">
        <v>9.9999999999999995E-7</v>
      </c>
      <c r="F173" s="7">
        <f t="shared" ref="F173:F236" si="14" xml:space="preserve"> 1/($B$18*LN(2)*E173)- 2*D173</f>
        <v>71354.752044448178</v>
      </c>
      <c r="G173" s="7">
        <f t="shared" ref="G173:G236" si="15">$B$19/($B$17*$B$18*LN(2)*E173)</f>
        <v>1370560.2888445153</v>
      </c>
      <c r="H173" s="7"/>
      <c r="I173" s="7"/>
      <c r="J173" s="12"/>
    </row>
    <row r="174" spans="4:10" x14ac:dyDescent="0.25">
      <c r="D174" s="13">
        <v>390</v>
      </c>
      <c r="E174" s="3">
        <v>1.1999999999999999E-6</v>
      </c>
      <c r="F174" s="3">
        <f t="shared" si="14"/>
        <v>59332.293370373474</v>
      </c>
      <c r="G174" s="3">
        <f t="shared" si="15"/>
        <v>1142133.574037096</v>
      </c>
      <c r="H174" s="3"/>
      <c r="I174" s="3"/>
      <c r="J174" s="14"/>
    </row>
    <row r="175" spans="4:10" x14ac:dyDescent="0.25">
      <c r="D175" s="13">
        <v>390</v>
      </c>
      <c r="E175" s="3">
        <v>1.5E-6</v>
      </c>
      <c r="F175" s="3">
        <f t="shared" si="14"/>
        <v>47309.834696298778</v>
      </c>
      <c r="G175" s="3">
        <f t="shared" si="15"/>
        <v>913706.85922967677</v>
      </c>
      <c r="H175" s="3"/>
      <c r="I175" s="3"/>
      <c r="J175" s="14"/>
    </row>
    <row r="176" spans="4:10" x14ac:dyDescent="0.25">
      <c r="D176" s="13">
        <v>390</v>
      </c>
      <c r="E176" s="3">
        <v>1.7999999999999999E-6</v>
      </c>
      <c r="F176" s="3">
        <f t="shared" si="14"/>
        <v>39294.862246915654</v>
      </c>
      <c r="G176" s="3">
        <f t="shared" si="15"/>
        <v>761422.38269139745</v>
      </c>
      <c r="H176" s="3"/>
      <c r="I176" s="3"/>
      <c r="J176" s="14"/>
    </row>
    <row r="177" spans="4:10" x14ac:dyDescent="0.25">
      <c r="D177" s="13">
        <v>390</v>
      </c>
      <c r="E177" s="3">
        <v>2.2000000000000001E-6</v>
      </c>
      <c r="F177" s="3">
        <f t="shared" si="14"/>
        <v>32008.523656567348</v>
      </c>
      <c r="G177" s="3">
        <f t="shared" si="15"/>
        <v>622981.94947477966</v>
      </c>
      <c r="H177" s="3"/>
      <c r="I177" s="3"/>
      <c r="J177" s="14"/>
    </row>
    <row r="178" spans="4:10" x14ac:dyDescent="0.25">
      <c r="D178" s="13">
        <v>390</v>
      </c>
      <c r="E178" s="3">
        <v>2.7E-6</v>
      </c>
      <c r="F178" s="3">
        <f t="shared" si="14"/>
        <v>25936.574831277103</v>
      </c>
      <c r="G178" s="3">
        <f t="shared" si="15"/>
        <v>507614.92179426493</v>
      </c>
      <c r="H178" s="3"/>
      <c r="I178" s="3"/>
      <c r="J178" s="14"/>
    </row>
    <row r="179" spans="4:10" x14ac:dyDescent="0.25">
      <c r="D179" s="13">
        <v>390</v>
      </c>
      <c r="E179" s="3">
        <v>3.3000000000000002E-6</v>
      </c>
      <c r="F179" s="3">
        <f t="shared" si="14"/>
        <v>21079.015771044898</v>
      </c>
      <c r="G179" s="3">
        <f t="shared" si="15"/>
        <v>415321.29964985303</v>
      </c>
      <c r="H179" s="3"/>
      <c r="I179" s="3"/>
      <c r="J179" s="14"/>
    </row>
    <row r="180" spans="4:10" x14ac:dyDescent="0.25">
      <c r="D180" s="13">
        <v>390</v>
      </c>
      <c r="E180" s="3">
        <v>3.8999999999999999E-6</v>
      </c>
      <c r="F180" s="3">
        <f t="shared" si="14"/>
        <v>17716.090267807223</v>
      </c>
      <c r="G180" s="3">
        <f t="shared" si="15"/>
        <v>351425.71508833725</v>
      </c>
      <c r="H180" s="3"/>
      <c r="I180" s="3"/>
      <c r="J180" s="14"/>
    </row>
    <row r="181" spans="4:10" x14ac:dyDescent="0.25">
      <c r="D181" s="13">
        <v>390</v>
      </c>
      <c r="E181" s="3">
        <v>4.6999999999999999E-6</v>
      </c>
      <c r="F181" s="3">
        <f t="shared" si="14"/>
        <v>14567.819583925144</v>
      </c>
      <c r="G181" s="3">
        <f t="shared" si="15"/>
        <v>291608.57209457771</v>
      </c>
      <c r="H181" s="3"/>
      <c r="I181" s="3"/>
      <c r="J181" s="14"/>
    </row>
    <row r="182" spans="4:10" x14ac:dyDescent="0.25">
      <c r="D182" s="13">
        <v>390</v>
      </c>
      <c r="E182" s="3">
        <v>5.6999999999999996E-6</v>
      </c>
      <c r="F182" s="3">
        <f t="shared" si="14"/>
        <v>11875.219656920732</v>
      </c>
      <c r="G182" s="3">
        <f t="shared" si="15"/>
        <v>240449.1734814939</v>
      </c>
      <c r="H182" s="3"/>
      <c r="I182" s="3"/>
      <c r="J182" s="14"/>
    </row>
    <row r="183" spans="4:10" x14ac:dyDescent="0.25">
      <c r="D183" s="13">
        <v>390</v>
      </c>
      <c r="E183" s="3">
        <v>6.8000000000000001E-6</v>
      </c>
      <c r="F183" s="3">
        <f t="shared" si="14"/>
        <v>9828.0517712423771</v>
      </c>
      <c r="G183" s="3">
        <f t="shared" si="15"/>
        <v>201552.98365360516</v>
      </c>
      <c r="H183" s="3"/>
      <c r="I183" s="3"/>
      <c r="J183" s="14"/>
    </row>
    <row r="184" spans="4:10" x14ac:dyDescent="0.25">
      <c r="D184" s="13">
        <v>390</v>
      </c>
      <c r="E184" s="3">
        <v>8.1999999999999994E-6</v>
      </c>
      <c r="F184" s="3">
        <f t="shared" si="14"/>
        <v>8016.9209810302655</v>
      </c>
      <c r="G184" s="3">
        <f t="shared" si="15"/>
        <v>167141.49863957503</v>
      </c>
      <c r="H184" s="3"/>
      <c r="I184" s="3"/>
      <c r="J184" s="14"/>
    </row>
    <row r="185" spans="4:10" ht="15.75" thickBot="1" x14ac:dyDescent="0.3">
      <c r="D185" s="17">
        <v>390</v>
      </c>
      <c r="E185" s="8">
        <v>1.0000000000000001E-5</v>
      </c>
      <c r="F185" s="8">
        <f t="shared" si="14"/>
        <v>6433.475204444816</v>
      </c>
      <c r="G185" s="8">
        <f t="shared" si="15"/>
        <v>137056.02888445152</v>
      </c>
      <c r="H185" s="8"/>
      <c r="I185" s="8"/>
      <c r="J185" s="18"/>
    </row>
    <row r="186" spans="4:10" x14ac:dyDescent="0.25">
      <c r="D186" s="11">
        <v>430</v>
      </c>
      <c r="E186" s="7">
        <v>9.9999999999999995E-7</v>
      </c>
      <c r="F186" s="7">
        <f t="shared" si="14"/>
        <v>71274.752044448178</v>
      </c>
      <c r="G186" s="7">
        <f t="shared" si="15"/>
        <v>1370560.2888445153</v>
      </c>
      <c r="H186" s="7"/>
      <c r="I186" s="7"/>
      <c r="J186" s="12"/>
    </row>
    <row r="187" spans="4:10" x14ac:dyDescent="0.25">
      <c r="D187" s="13">
        <v>430</v>
      </c>
      <c r="E187" s="3">
        <v>1.1999999999999999E-6</v>
      </c>
      <c r="F187" s="3">
        <f t="shared" si="14"/>
        <v>59252.293370373474</v>
      </c>
      <c r="G187" s="3">
        <f t="shared" si="15"/>
        <v>1142133.574037096</v>
      </c>
      <c r="H187" s="3"/>
      <c r="I187" s="3"/>
      <c r="J187" s="14"/>
    </row>
    <row r="188" spans="4:10" x14ac:dyDescent="0.25">
      <c r="D188" s="13">
        <v>430</v>
      </c>
      <c r="E188" s="3">
        <v>1.5E-6</v>
      </c>
      <c r="F188" s="3">
        <f t="shared" si="14"/>
        <v>47229.834696298778</v>
      </c>
      <c r="G188" s="3">
        <f t="shared" si="15"/>
        <v>913706.85922967677</v>
      </c>
      <c r="H188" s="3"/>
      <c r="I188" s="3"/>
      <c r="J188" s="14"/>
    </row>
    <row r="189" spans="4:10" x14ac:dyDescent="0.25">
      <c r="D189" s="13">
        <v>430</v>
      </c>
      <c r="E189" s="3">
        <v>1.7999999999999999E-6</v>
      </c>
      <c r="F189" s="3">
        <f t="shared" si="14"/>
        <v>39214.862246915654</v>
      </c>
      <c r="G189" s="3">
        <f t="shared" si="15"/>
        <v>761422.38269139745</v>
      </c>
      <c r="H189" s="3"/>
      <c r="I189" s="3"/>
      <c r="J189" s="14"/>
    </row>
    <row r="190" spans="4:10" x14ac:dyDescent="0.25">
      <c r="D190" s="13">
        <v>430</v>
      </c>
      <c r="E190" s="3">
        <v>2.2000000000000001E-6</v>
      </c>
      <c r="F190" s="3">
        <f t="shared" si="14"/>
        <v>31928.523656567348</v>
      </c>
      <c r="G190" s="3">
        <f t="shared" si="15"/>
        <v>622981.94947477966</v>
      </c>
      <c r="H190" s="3"/>
      <c r="I190" s="3"/>
      <c r="J190" s="14"/>
    </row>
    <row r="191" spans="4:10" x14ac:dyDescent="0.25">
      <c r="D191" s="13">
        <v>430</v>
      </c>
      <c r="E191" s="3">
        <v>2.7E-6</v>
      </c>
      <c r="F191" s="3">
        <f t="shared" si="14"/>
        <v>25856.574831277103</v>
      </c>
      <c r="G191" s="3">
        <f t="shared" si="15"/>
        <v>507614.92179426493</v>
      </c>
      <c r="H191" s="3"/>
      <c r="I191" s="3"/>
      <c r="J191" s="14"/>
    </row>
    <row r="192" spans="4:10" x14ac:dyDescent="0.25">
      <c r="D192" s="13">
        <v>430</v>
      </c>
      <c r="E192" s="3">
        <v>3.3000000000000002E-6</v>
      </c>
      <c r="F192" s="3">
        <f t="shared" si="14"/>
        <v>20999.015771044898</v>
      </c>
      <c r="G192" s="3">
        <f t="shared" si="15"/>
        <v>415321.29964985303</v>
      </c>
      <c r="H192" s="3"/>
      <c r="I192" s="3"/>
      <c r="J192" s="14"/>
    </row>
    <row r="193" spans="4:10" x14ac:dyDescent="0.25">
      <c r="D193" s="13">
        <v>430</v>
      </c>
      <c r="E193" s="3">
        <v>3.8999999999999999E-6</v>
      </c>
      <c r="F193" s="3">
        <f t="shared" si="14"/>
        <v>17636.090267807223</v>
      </c>
      <c r="G193" s="3">
        <f t="shared" si="15"/>
        <v>351425.71508833725</v>
      </c>
      <c r="H193" s="3"/>
      <c r="I193" s="3"/>
      <c r="J193" s="14"/>
    </row>
    <row r="194" spans="4:10" x14ac:dyDescent="0.25">
      <c r="D194" s="13">
        <v>430</v>
      </c>
      <c r="E194" s="3">
        <v>4.6999999999999999E-6</v>
      </c>
      <c r="F194" s="3">
        <f t="shared" si="14"/>
        <v>14487.819583925144</v>
      </c>
      <c r="G194" s="3">
        <f t="shared" si="15"/>
        <v>291608.57209457771</v>
      </c>
      <c r="H194" s="3"/>
      <c r="I194" s="3"/>
      <c r="J194" s="14"/>
    </row>
    <row r="195" spans="4:10" x14ac:dyDescent="0.25">
      <c r="D195" s="13">
        <v>430</v>
      </c>
      <c r="E195" s="3">
        <v>5.6999999999999996E-6</v>
      </c>
      <c r="F195" s="3">
        <f t="shared" si="14"/>
        <v>11795.219656920732</v>
      </c>
      <c r="G195" s="3">
        <f t="shared" si="15"/>
        <v>240449.1734814939</v>
      </c>
      <c r="H195" s="3"/>
      <c r="I195" s="3"/>
      <c r="J195" s="14"/>
    </row>
    <row r="196" spans="4:10" x14ac:dyDescent="0.25">
      <c r="D196" s="13">
        <v>430</v>
      </c>
      <c r="E196" s="3">
        <v>6.8000000000000001E-6</v>
      </c>
      <c r="F196" s="3">
        <f t="shared" si="14"/>
        <v>9748.0517712423771</v>
      </c>
      <c r="G196" s="3">
        <f t="shared" si="15"/>
        <v>201552.98365360516</v>
      </c>
      <c r="H196" s="3"/>
      <c r="I196" s="3"/>
      <c r="J196" s="14"/>
    </row>
    <row r="197" spans="4:10" x14ac:dyDescent="0.25">
      <c r="D197" s="13">
        <v>430</v>
      </c>
      <c r="E197" s="3">
        <v>8.1999999999999994E-6</v>
      </c>
      <c r="F197" s="3">
        <f t="shared" si="14"/>
        <v>7936.9209810302655</v>
      </c>
      <c r="G197" s="3">
        <f t="shared" si="15"/>
        <v>167141.49863957503</v>
      </c>
      <c r="H197" s="3"/>
      <c r="I197" s="3"/>
      <c r="J197" s="14"/>
    </row>
    <row r="198" spans="4:10" ht="15.75" thickBot="1" x14ac:dyDescent="0.3">
      <c r="D198" s="17">
        <v>430</v>
      </c>
      <c r="E198" s="8">
        <v>1.0000000000000001E-5</v>
      </c>
      <c r="F198" s="8">
        <f t="shared" si="14"/>
        <v>6353.475204444816</v>
      </c>
      <c r="G198" s="8">
        <f t="shared" si="15"/>
        <v>137056.02888445152</v>
      </c>
      <c r="H198" s="8"/>
      <c r="I198" s="8"/>
      <c r="J198" s="18"/>
    </row>
    <row r="199" spans="4:10" x14ac:dyDescent="0.25">
      <c r="D199" s="11">
        <v>470</v>
      </c>
      <c r="E199" s="7">
        <v>9.9999999999999995E-7</v>
      </c>
      <c r="F199" s="7">
        <f t="shared" si="14"/>
        <v>71194.752044448178</v>
      </c>
      <c r="G199" s="7">
        <f t="shared" si="15"/>
        <v>1370560.2888445153</v>
      </c>
      <c r="H199" s="7"/>
      <c r="I199" s="7"/>
      <c r="J199" s="12"/>
    </row>
    <row r="200" spans="4:10" x14ac:dyDescent="0.25">
      <c r="D200" s="13">
        <v>470</v>
      </c>
      <c r="E200" s="3">
        <v>1.1999999999999999E-6</v>
      </c>
      <c r="F200" s="3">
        <f t="shared" si="14"/>
        <v>59172.293370373474</v>
      </c>
      <c r="G200" s="3">
        <f t="shared" si="15"/>
        <v>1142133.574037096</v>
      </c>
      <c r="H200" s="3"/>
      <c r="I200" s="3"/>
      <c r="J200" s="14"/>
    </row>
    <row r="201" spans="4:10" x14ac:dyDescent="0.25">
      <c r="D201" s="13">
        <v>470</v>
      </c>
      <c r="E201" s="3">
        <v>1.5E-6</v>
      </c>
      <c r="F201" s="3">
        <f t="shared" si="14"/>
        <v>47149.834696298778</v>
      </c>
      <c r="G201" s="3">
        <f t="shared" si="15"/>
        <v>913706.85922967677</v>
      </c>
      <c r="H201" s="3"/>
      <c r="I201" s="3"/>
      <c r="J201" s="14"/>
    </row>
    <row r="202" spans="4:10" x14ac:dyDescent="0.25">
      <c r="D202" s="13">
        <v>470</v>
      </c>
      <c r="E202" s="3">
        <v>1.7999999999999999E-6</v>
      </c>
      <c r="F202" s="3">
        <f t="shared" si="14"/>
        <v>39134.862246915654</v>
      </c>
      <c r="G202" s="3">
        <f t="shared" si="15"/>
        <v>761422.38269139745</v>
      </c>
      <c r="H202" s="3"/>
      <c r="I202" s="3"/>
      <c r="J202" s="14"/>
    </row>
    <row r="203" spans="4:10" x14ac:dyDescent="0.25">
      <c r="D203" s="13">
        <v>470</v>
      </c>
      <c r="E203" s="3">
        <v>2.2000000000000001E-6</v>
      </c>
      <c r="F203" s="3">
        <f t="shared" si="14"/>
        <v>31848.523656567348</v>
      </c>
      <c r="G203" s="3">
        <f t="shared" si="15"/>
        <v>622981.94947477966</v>
      </c>
      <c r="H203" s="3"/>
      <c r="I203" s="3"/>
      <c r="J203" s="14"/>
    </row>
    <row r="204" spans="4:10" x14ac:dyDescent="0.25">
      <c r="D204" s="13">
        <v>470</v>
      </c>
      <c r="E204" s="3">
        <v>2.7E-6</v>
      </c>
      <c r="F204" s="3">
        <f t="shared" si="14"/>
        <v>25776.574831277103</v>
      </c>
      <c r="G204" s="3">
        <f t="shared" si="15"/>
        <v>507614.92179426493</v>
      </c>
      <c r="H204" s="3"/>
      <c r="I204" s="3"/>
      <c r="J204" s="14"/>
    </row>
    <row r="205" spans="4:10" x14ac:dyDescent="0.25">
      <c r="D205" s="13">
        <v>470</v>
      </c>
      <c r="E205" s="3">
        <v>3.3000000000000002E-6</v>
      </c>
      <c r="F205" s="3">
        <f t="shared" si="14"/>
        <v>20919.015771044898</v>
      </c>
      <c r="G205" s="3">
        <f t="shared" si="15"/>
        <v>415321.29964985303</v>
      </c>
      <c r="H205" s="3"/>
      <c r="I205" s="3"/>
      <c r="J205" s="14"/>
    </row>
    <row r="206" spans="4:10" x14ac:dyDescent="0.25">
      <c r="D206" s="13">
        <v>470</v>
      </c>
      <c r="E206" s="3">
        <v>3.8999999999999999E-6</v>
      </c>
      <c r="F206" s="3">
        <f t="shared" si="14"/>
        <v>17556.090267807223</v>
      </c>
      <c r="G206" s="3">
        <f t="shared" si="15"/>
        <v>351425.71508833725</v>
      </c>
      <c r="H206" s="3"/>
      <c r="I206" s="3"/>
      <c r="J206" s="14"/>
    </row>
    <row r="207" spans="4:10" x14ac:dyDescent="0.25">
      <c r="D207" s="13">
        <v>470</v>
      </c>
      <c r="E207" s="3">
        <v>4.6999999999999999E-6</v>
      </c>
      <c r="F207" s="3">
        <f t="shared" si="14"/>
        <v>14407.819583925144</v>
      </c>
      <c r="G207" s="3">
        <f t="shared" si="15"/>
        <v>291608.57209457771</v>
      </c>
      <c r="H207" s="3"/>
      <c r="I207" s="3"/>
      <c r="J207" s="14"/>
    </row>
    <row r="208" spans="4:10" x14ac:dyDescent="0.25">
      <c r="D208" s="13">
        <v>470</v>
      </c>
      <c r="E208" s="3">
        <v>5.6999999999999996E-6</v>
      </c>
      <c r="F208" s="3">
        <f t="shared" si="14"/>
        <v>11715.219656920732</v>
      </c>
      <c r="G208" s="3">
        <f t="shared" si="15"/>
        <v>240449.1734814939</v>
      </c>
      <c r="H208" s="3"/>
      <c r="I208" s="3"/>
      <c r="J208" s="14"/>
    </row>
    <row r="209" spans="4:10" x14ac:dyDescent="0.25">
      <c r="D209" s="13">
        <v>470</v>
      </c>
      <c r="E209" s="3">
        <v>6.8000000000000001E-6</v>
      </c>
      <c r="F209" s="3">
        <f t="shared" si="14"/>
        <v>9668.0517712423771</v>
      </c>
      <c r="G209" s="3">
        <f t="shared" si="15"/>
        <v>201552.98365360516</v>
      </c>
      <c r="H209" s="3"/>
      <c r="I209" s="3"/>
      <c r="J209" s="14"/>
    </row>
    <row r="210" spans="4:10" x14ac:dyDescent="0.25">
      <c r="D210" s="13">
        <v>470</v>
      </c>
      <c r="E210" s="3">
        <v>8.1999999999999994E-6</v>
      </c>
      <c r="F210" s="3">
        <f t="shared" si="14"/>
        <v>7856.9209810302655</v>
      </c>
      <c r="G210" s="3">
        <f t="shared" si="15"/>
        <v>167141.49863957503</v>
      </c>
      <c r="H210" s="3"/>
      <c r="I210" s="3"/>
      <c r="J210" s="14"/>
    </row>
    <row r="211" spans="4:10" ht="15.75" thickBot="1" x14ac:dyDescent="0.3">
      <c r="D211" s="17">
        <v>470</v>
      </c>
      <c r="E211" s="8">
        <v>1.0000000000000001E-5</v>
      </c>
      <c r="F211" s="8">
        <f t="shared" si="14"/>
        <v>6273.475204444816</v>
      </c>
      <c r="G211" s="8">
        <f t="shared" si="15"/>
        <v>137056.02888445152</v>
      </c>
      <c r="H211" s="8"/>
      <c r="I211" s="8"/>
      <c r="J211" s="18"/>
    </row>
    <row r="212" spans="4:10" x14ac:dyDescent="0.25">
      <c r="D212" s="11">
        <v>510</v>
      </c>
      <c r="E212" s="7">
        <v>9.9999999999999995E-7</v>
      </c>
      <c r="F212" s="7">
        <f t="shared" si="14"/>
        <v>71114.752044448178</v>
      </c>
      <c r="G212" s="7">
        <f t="shared" si="15"/>
        <v>1370560.2888445153</v>
      </c>
      <c r="H212" s="7"/>
      <c r="I212" s="7"/>
      <c r="J212" s="12"/>
    </row>
    <row r="213" spans="4:10" x14ac:dyDescent="0.25">
      <c r="D213" s="13">
        <v>510</v>
      </c>
      <c r="E213" s="3">
        <v>1.1999999999999999E-6</v>
      </c>
      <c r="F213" s="3">
        <f t="shared" si="14"/>
        <v>59092.293370373474</v>
      </c>
      <c r="G213" s="3">
        <f t="shared" si="15"/>
        <v>1142133.574037096</v>
      </c>
      <c r="H213" s="3"/>
      <c r="I213" s="3"/>
      <c r="J213" s="14"/>
    </row>
    <row r="214" spans="4:10" x14ac:dyDescent="0.25">
      <c r="D214" s="13">
        <v>510</v>
      </c>
      <c r="E214" s="3">
        <v>1.5E-6</v>
      </c>
      <c r="F214" s="3">
        <f t="shared" si="14"/>
        <v>47069.834696298778</v>
      </c>
      <c r="G214" s="3">
        <f t="shared" si="15"/>
        <v>913706.85922967677</v>
      </c>
      <c r="H214" s="3"/>
      <c r="I214" s="3"/>
      <c r="J214" s="14"/>
    </row>
    <row r="215" spans="4:10" x14ac:dyDescent="0.25">
      <c r="D215" s="13">
        <v>510</v>
      </c>
      <c r="E215" s="3">
        <v>1.7999999999999999E-6</v>
      </c>
      <c r="F215" s="3">
        <f t="shared" si="14"/>
        <v>39054.862246915654</v>
      </c>
      <c r="G215" s="3">
        <f t="shared" si="15"/>
        <v>761422.38269139745</v>
      </c>
      <c r="H215" s="3"/>
      <c r="I215" s="3"/>
      <c r="J215" s="14"/>
    </row>
    <row r="216" spans="4:10" x14ac:dyDescent="0.25">
      <c r="D216" s="13">
        <v>510</v>
      </c>
      <c r="E216" s="3">
        <v>2.2000000000000001E-6</v>
      </c>
      <c r="F216" s="3">
        <f t="shared" si="14"/>
        <v>31768.523656567348</v>
      </c>
      <c r="G216" s="3">
        <f t="shared" si="15"/>
        <v>622981.94947477966</v>
      </c>
      <c r="H216" s="3"/>
      <c r="I216" s="3"/>
      <c r="J216" s="14"/>
    </row>
    <row r="217" spans="4:10" x14ac:dyDescent="0.25">
      <c r="D217" s="13">
        <v>510</v>
      </c>
      <c r="E217" s="3">
        <v>2.7E-6</v>
      </c>
      <c r="F217" s="3">
        <f t="shared" si="14"/>
        <v>25696.574831277103</v>
      </c>
      <c r="G217" s="3">
        <f t="shared" si="15"/>
        <v>507614.92179426493</v>
      </c>
      <c r="H217" s="3"/>
      <c r="I217" s="3"/>
      <c r="J217" s="14"/>
    </row>
    <row r="218" spans="4:10" x14ac:dyDescent="0.25">
      <c r="D218" s="13">
        <v>510</v>
      </c>
      <c r="E218" s="3">
        <v>3.3000000000000002E-6</v>
      </c>
      <c r="F218" s="3">
        <f t="shared" si="14"/>
        <v>20839.015771044898</v>
      </c>
      <c r="G218" s="3">
        <f t="shared" si="15"/>
        <v>415321.29964985303</v>
      </c>
      <c r="H218" s="3"/>
      <c r="I218" s="3"/>
      <c r="J218" s="14"/>
    </row>
    <row r="219" spans="4:10" x14ac:dyDescent="0.25">
      <c r="D219" s="13">
        <v>510</v>
      </c>
      <c r="E219" s="3">
        <v>3.8999999999999999E-6</v>
      </c>
      <c r="F219" s="3">
        <f t="shared" si="14"/>
        <v>17476.090267807223</v>
      </c>
      <c r="G219" s="3">
        <f t="shared" si="15"/>
        <v>351425.71508833725</v>
      </c>
      <c r="H219" s="3"/>
      <c r="I219" s="3"/>
      <c r="J219" s="14"/>
    </row>
    <row r="220" spans="4:10" x14ac:dyDescent="0.25">
      <c r="D220" s="13">
        <v>510</v>
      </c>
      <c r="E220" s="3">
        <v>4.6999999999999999E-6</v>
      </c>
      <c r="F220" s="3">
        <f t="shared" si="14"/>
        <v>14327.819583925144</v>
      </c>
      <c r="G220" s="3">
        <f t="shared" si="15"/>
        <v>291608.57209457771</v>
      </c>
      <c r="H220" s="3"/>
      <c r="I220" s="3"/>
      <c r="J220" s="14"/>
    </row>
    <row r="221" spans="4:10" x14ac:dyDescent="0.25">
      <c r="D221" s="13">
        <v>510</v>
      </c>
      <c r="E221" s="3">
        <v>5.6999999999999996E-6</v>
      </c>
      <c r="F221" s="3">
        <f t="shared" si="14"/>
        <v>11635.219656920732</v>
      </c>
      <c r="G221" s="3">
        <f t="shared" si="15"/>
        <v>240449.1734814939</v>
      </c>
      <c r="H221" s="3"/>
      <c r="I221" s="3"/>
      <c r="J221" s="14"/>
    </row>
    <row r="222" spans="4:10" x14ac:dyDescent="0.25">
      <c r="D222" s="13">
        <v>510</v>
      </c>
      <c r="E222" s="3">
        <v>6.8000000000000001E-6</v>
      </c>
      <c r="F222" s="3">
        <f t="shared" si="14"/>
        <v>9588.0517712423771</v>
      </c>
      <c r="G222" s="3">
        <f t="shared" si="15"/>
        <v>201552.98365360516</v>
      </c>
      <c r="H222" s="3"/>
      <c r="I222" s="3"/>
      <c r="J222" s="14"/>
    </row>
    <row r="223" spans="4:10" x14ac:dyDescent="0.25">
      <c r="D223" s="13">
        <v>510</v>
      </c>
      <c r="E223" s="3">
        <v>8.1999999999999994E-6</v>
      </c>
      <c r="F223" s="3">
        <f t="shared" si="14"/>
        <v>7776.9209810302655</v>
      </c>
      <c r="G223" s="3">
        <f t="shared" si="15"/>
        <v>167141.49863957503</v>
      </c>
      <c r="H223" s="3"/>
      <c r="I223" s="3"/>
      <c r="J223" s="14"/>
    </row>
    <row r="224" spans="4:10" ht="15.75" thickBot="1" x14ac:dyDescent="0.3">
      <c r="D224" s="17">
        <v>510</v>
      </c>
      <c r="E224" s="8">
        <v>1.0000000000000001E-5</v>
      </c>
      <c r="F224" s="8">
        <f t="shared" si="14"/>
        <v>6193.475204444816</v>
      </c>
      <c r="G224" s="8">
        <f t="shared" si="15"/>
        <v>137056.02888445152</v>
      </c>
      <c r="H224" s="8"/>
      <c r="I224" s="8"/>
      <c r="J224" s="18"/>
    </row>
    <row r="225" spans="4:10" x14ac:dyDescent="0.25">
      <c r="D225" s="11">
        <v>560</v>
      </c>
      <c r="E225" s="7">
        <v>9.9999999999999995E-7</v>
      </c>
      <c r="F225" s="7">
        <f xml:space="preserve"> 1/($B$18*LN(2)*E225)- 2*D225</f>
        <v>71014.752044448178</v>
      </c>
      <c r="G225" s="7">
        <f t="shared" si="15"/>
        <v>1370560.2888445153</v>
      </c>
      <c r="H225" s="7"/>
      <c r="I225" s="7"/>
      <c r="J225" s="12"/>
    </row>
    <row r="226" spans="4:10" x14ac:dyDescent="0.25">
      <c r="D226" s="13">
        <v>560</v>
      </c>
      <c r="E226" s="3">
        <v>1.1999999999999999E-6</v>
      </c>
      <c r="F226" s="3">
        <f t="shared" si="14"/>
        <v>58992.293370373474</v>
      </c>
      <c r="G226" s="3">
        <f t="shared" si="15"/>
        <v>1142133.574037096</v>
      </c>
      <c r="H226" s="3"/>
      <c r="I226" s="3"/>
      <c r="J226" s="14"/>
    </row>
    <row r="227" spans="4:10" x14ac:dyDescent="0.25">
      <c r="D227" s="13">
        <v>560</v>
      </c>
      <c r="E227" s="3">
        <v>1.5E-6</v>
      </c>
      <c r="F227" s="3">
        <f t="shared" si="14"/>
        <v>46969.834696298778</v>
      </c>
      <c r="G227" s="3">
        <f t="shared" si="15"/>
        <v>913706.85922967677</v>
      </c>
      <c r="H227" s="3"/>
      <c r="I227" s="3"/>
      <c r="J227" s="14"/>
    </row>
    <row r="228" spans="4:10" x14ac:dyDescent="0.25">
      <c r="D228" s="13">
        <v>560</v>
      </c>
      <c r="E228" s="3">
        <v>1.7999999999999999E-6</v>
      </c>
      <c r="F228" s="3">
        <f t="shared" si="14"/>
        <v>38954.862246915654</v>
      </c>
      <c r="G228" s="3">
        <f t="shared" si="15"/>
        <v>761422.38269139745</v>
      </c>
      <c r="H228" s="3"/>
      <c r="I228" s="3"/>
      <c r="J228" s="14"/>
    </row>
    <row r="229" spans="4:10" x14ac:dyDescent="0.25">
      <c r="D229" s="13">
        <v>560</v>
      </c>
      <c r="E229" s="3">
        <v>2.2000000000000001E-6</v>
      </c>
      <c r="F229" s="3">
        <f t="shared" si="14"/>
        <v>31668.523656567348</v>
      </c>
      <c r="G229" s="3">
        <f t="shared" si="15"/>
        <v>622981.94947477966</v>
      </c>
      <c r="H229" s="3"/>
      <c r="I229" s="3"/>
      <c r="J229" s="14"/>
    </row>
    <row r="230" spans="4:10" x14ac:dyDescent="0.25">
      <c r="D230" s="13">
        <v>560</v>
      </c>
      <c r="E230" s="3">
        <v>2.7E-6</v>
      </c>
      <c r="F230" s="3">
        <f t="shared" si="14"/>
        <v>25596.574831277103</v>
      </c>
      <c r="G230" s="3">
        <f t="shared" si="15"/>
        <v>507614.92179426493</v>
      </c>
      <c r="H230" s="3"/>
      <c r="I230" s="3"/>
      <c r="J230" s="14"/>
    </row>
    <row r="231" spans="4:10" x14ac:dyDescent="0.25">
      <c r="D231" s="13">
        <v>560</v>
      </c>
      <c r="E231" s="3">
        <v>3.3000000000000002E-6</v>
      </c>
      <c r="F231" s="3">
        <f t="shared" si="14"/>
        <v>20739.015771044898</v>
      </c>
      <c r="G231" s="3">
        <f t="shared" si="15"/>
        <v>415321.29964985303</v>
      </c>
      <c r="H231" s="3"/>
      <c r="I231" s="3"/>
      <c r="J231" s="14"/>
    </row>
    <row r="232" spans="4:10" x14ac:dyDescent="0.25">
      <c r="D232" s="13">
        <v>560</v>
      </c>
      <c r="E232" s="3">
        <v>3.8999999999999999E-6</v>
      </c>
      <c r="F232" s="3">
        <f t="shared" si="14"/>
        <v>17376.090267807223</v>
      </c>
      <c r="G232" s="3">
        <f t="shared" si="15"/>
        <v>351425.71508833725</v>
      </c>
      <c r="H232" s="3"/>
      <c r="I232" s="3"/>
      <c r="J232" s="14"/>
    </row>
    <row r="233" spans="4:10" x14ac:dyDescent="0.25">
      <c r="D233" s="13">
        <v>560</v>
      </c>
      <c r="E233" s="3">
        <v>4.6999999999999999E-6</v>
      </c>
      <c r="F233" s="3">
        <f t="shared" si="14"/>
        <v>14227.819583925144</v>
      </c>
      <c r="G233" s="3">
        <f t="shared" si="15"/>
        <v>291608.57209457771</v>
      </c>
      <c r="H233" s="3"/>
      <c r="I233" s="3"/>
      <c r="J233" s="14"/>
    </row>
    <row r="234" spans="4:10" x14ac:dyDescent="0.25">
      <c r="D234" s="13">
        <v>560</v>
      </c>
      <c r="E234" s="3">
        <v>5.6999999999999996E-6</v>
      </c>
      <c r="F234" s="3">
        <f t="shared" si="14"/>
        <v>11535.219656920732</v>
      </c>
      <c r="G234" s="3">
        <f t="shared" si="15"/>
        <v>240449.1734814939</v>
      </c>
      <c r="H234" s="3"/>
      <c r="I234" s="3"/>
      <c r="J234" s="14"/>
    </row>
    <row r="235" spans="4:10" x14ac:dyDescent="0.25">
      <c r="D235" s="13">
        <v>560</v>
      </c>
      <c r="E235" s="3">
        <v>6.8000000000000001E-6</v>
      </c>
      <c r="F235" s="3">
        <f t="shared" si="14"/>
        <v>9488.0517712423771</v>
      </c>
      <c r="G235" s="3">
        <f t="shared" si="15"/>
        <v>201552.98365360516</v>
      </c>
      <c r="H235" s="3"/>
      <c r="I235" s="3"/>
      <c r="J235" s="14"/>
    </row>
    <row r="236" spans="4:10" x14ac:dyDescent="0.25">
      <c r="D236" s="13">
        <v>560</v>
      </c>
      <c r="E236" s="3">
        <v>8.1999999999999994E-6</v>
      </c>
      <c r="F236" s="3">
        <f t="shared" si="14"/>
        <v>7676.9209810302655</v>
      </c>
      <c r="G236" s="3">
        <f t="shared" si="15"/>
        <v>167141.49863957503</v>
      </c>
      <c r="H236" s="3"/>
      <c r="I236" s="3"/>
      <c r="J236" s="14"/>
    </row>
    <row r="237" spans="4:10" ht="15.75" thickBot="1" x14ac:dyDescent="0.3">
      <c r="D237" s="17">
        <v>560</v>
      </c>
      <c r="E237" s="8">
        <v>1.0000000000000001E-5</v>
      </c>
      <c r="F237" s="8">
        <f t="shared" ref="F237:F300" si="16" xml:space="preserve"> 1/($B$18*LN(2)*E237)- 2*D237</f>
        <v>6093.475204444816</v>
      </c>
      <c r="G237" s="8">
        <f t="shared" ref="G237:G300" si="17">$B$19/($B$17*$B$18*LN(2)*E237)</f>
        <v>137056.02888445152</v>
      </c>
      <c r="H237" s="8"/>
      <c r="I237" s="8"/>
      <c r="J237" s="18"/>
    </row>
    <row r="238" spans="4:10" x14ac:dyDescent="0.25">
      <c r="D238" s="11">
        <v>620</v>
      </c>
      <c r="E238" s="7">
        <v>9.9999999999999995E-7</v>
      </c>
      <c r="F238" s="7">
        <f t="shared" si="16"/>
        <v>70894.752044448178</v>
      </c>
      <c r="G238" s="7">
        <f t="shared" si="17"/>
        <v>1370560.2888445153</v>
      </c>
      <c r="H238" s="7"/>
      <c r="I238" s="7"/>
      <c r="J238" s="12"/>
    </row>
    <row r="239" spans="4:10" x14ac:dyDescent="0.25">
      <c r="D239" s="13">
        <v>620</v>
      </c>
      <c r="E239" s="3">
        <v>1.1999999999999999E-6</v>
      </c>
      <c r="F239" s="3">
        <f t="shared" si="16"/>
        <v>58872.293370373474</v>
      </c>
      <c r="G239" s="3">
        <f t="shared" si="17"/>
        <v>1142133.574037096</v>
      </c>
      <c r="H239" s="3"/>
      <c r="I239" s="3"/>
      <c r="J239" s="14"/>
    </row>
    <row r="240" spans="4:10" x14ac:dyDescent="0.25">
      <c r="D240" s="13">
        <v>620</v>
      </c>
      <c r="E240" s="3">
        <v>1.5E-6</v>
      </c>
      <c r="F240" s="3">
        <f t="shared" si="16"/>
        <v>46849.834696298778</v>
      </c>
      <c r="G240" s="3">
        <f t="shared" si="17"/>
        <v>913706.85922967677</v>
      </c>
      <c r="H240" s="3"/>
      <c r="I240" s="3"/>
      <c r="J240" s="14"/>
    </row>
    <row r="241" spans="4:10" x14ac:dyDescent="0.25">
      <c r="D241" s="13">
        <v>620</v>
      </c>
      <c r="E241" s="3">
        <v>1.7999999999999999E-6</v>
      </c>
      <c r="F241" s="3">
        <f t="shared" si="16"/>
        <v>38834.862246915654</v>
      </c>
      <c r="G241" s="3">
        <f t="shared" si="17"/>
        <v>761422.38269139745</v>
      </c>
      <c r="H241" s="3"/>
      <c r="I241" s="3"/>
      <c r="J241" s="14"/>
    </row>
    <row r="242" spans="4:10" x14ac:dyDescent="0.25">
      <c r="D242" s="13">
        <v>620</v>
      </c>
      <c r="E242" s="3">
        <v>2.2000000000000001E-6</v>
      </c>
      <c r="F242" s="3">
        <f t="shared" si="16"/>
        <v>31548.523656567348</v>
      </c>
      <c r="G242" s="3">
        <f t="shared" si="17"/>
        <v>622981.94947477966</v>
      </c>
      <c r="H242" s="3"/>
      <c r="I242" s="3"/>
      <c r="J242" s="14"/>
    </row>
    <row r="243" spans="4:10" x14ac:dyDescent="0.25">
      <c r="D243" s="13">
        <v>620</v>
      </c>
      <c r="E243" s="3">
        <v>2.7E-6</v>
      </c>
      <c r="F243" s="3">
        <f t="shared" si="16"/>
        <v>25476.574831277103</v>
      </c>
      <c r="G243" s="3">
        <f t="shared" si="17"/>
        <v>507614.92179426493</v>
      </c>
      <c r="H243" s="3"/>
      <c r="I243" s="3"/>
      <c r="J243" s="14"/>
    </row>
    <row r="244" spans="4:10" x14ac:dyDescent="0.25">
      <c r="D244" s="13">
        <v>620</v>
      </c>
      <c r="E244" s="3">
        <v>3.3000000000000002E-6</v>
      </c>
      <c r="F244" s="3">
        <f t="shared" si="16"/>
        <v>20619.015771044898</v>
      </c>
      <c r="G244" s="3">
        <f t="shared" si="17"/>
        <v>415321.29964985303</v>
      </c>
      <c r="H244" s="3"/>
      <c r="I244" s="3"/>
      <c r="J244" s="14"/>
    </row>
    <row r="245" spans="4:10" x14ac:dyDescent="0.25">
      <c r="D245" s="13">
        <v>620</v>
      </c>
      <c r="E245" s="3">
        <v>3.8999999999999999E-6</v>
      </c>
      <c r="F245" s="3">
        <f t="shared" si="16"/>
        <v>17256.090267807223</v>
      </c>
      <c r="G245" s="3">
        <f t="shared" si="17"/>
        <v>351425.71508833725</v>
      </c>
      <c r="H245" s="3"/>
      <c r="I245" s="3"/>
      <c r="J245" s="14"/>
    </row>
    <row r="246" spans="4:10" x14ac:dyDescent="0.25">
      <c r="D246" s="13">
        <v>620</v>
      </c>
      <c r="E246" s="3">
        <v>4.6999999999999999E-6</v>
      </c>
      <c r="F246" s="3">
        <f t="shared" si="16"/>
        <v>14107.819583925144</v>
      </c>
      <c r="G246" s="3">
        <f t="shared" si="17"/>
        <v>291608.57209457771</v>
      </c>
      <c r="H246" s="3"/>
      <c r="I246" s="3"/>
      <c r="J246" s="14"/>
    </row>
    <row r="247" spans="4:10" x14ac:dyDescent="0.25">
      <c r="D247" s="13">
        <v>620</v>
      </c>
      <c r="E247" s="3">
        <v>5.6999999999999996E-6</v>
      </c>
      <c r="F247" s="3">
        <f t="shared" si="16"/>
        <v>11415.219656920732</v>
      </c>
      <c r="G247" s="3">
        <f t="shared" si="17"/>
        <v>240449.1734814939</v>
      </c>
      <c r="H247" s="3"/>
      <c r="I247" s="3"/>
      <c r="J247" s="14"/>
    </row>
    <row r="248" spans="4:10" x14ac:dyDescent="0.25">
      <c r="D248" s="13">
        <v>620</v>
      </c>
      <c r="E248" s="3">
        <v>6.8000000000000001E-6</v>
      </c>
      <c r="F248" s="3">
        <f t="shared" si="16"/>
        <v>9368.0517712423771</v>
      </c>
      <c r="G248" s="3">
        <f t="shared" si="17"/>
        <v>201552.98365360516</v>
      </c>
      <c r="H248" s="3"/>
      <c r="I248" s="3"/>
      <c r="J248" s="14"/>
    </row>
    <row r="249" spans="4:10" x14ac:dyDescent="0.25">
      <c r="D249" s="13">
        <v>620</v>
      </c>
      <c r="E249" s="3">
        <v>8.1999999999999994E-6</v>
      </c>
      <c r="F249" s="3">
        <f t="shared" si="16"/>
        <v>7556.9209810302655</v>
      </c>
      <c r="G249" s="3">
        <f t="shared" si="17"/>
        <v>167141.49863957503</v>
      </c>
      <c r="H249" s="3"/>
      <c r="I249" s="3"/>
      <c r="J249" s="14"/>
    </row>
    <row r="250" spans="4:10" ht="15.75" thickBot="1" x14ac:dyDescent="0.3">
      <c r="D250" s="17">
        <v>620</v>
      </c>
      <c r="E250" s="8">
        <v>1.0000000000000001E-5</v>
      </c>
      <c r="F250" s="8">
        <f t="shared" si="16"/>
        <v>5973.475204444816</v>
      </c>
      <c r="G250" s="8">
        <f t="shared" si="17"/>
        <v>137056.02888445152</v>
      </c>
      <c r="H250" s="8"/>
      <c r="I250" s="8"/>
      <c r="J250" s="18"/>
    </row>
    <row r="251" spans="4:10" x14ac:dyDescent="0.25">
      <c r="D251" s="11">
        <v>680</v>
      </c>
      <c r="E251" s="7">
        <v>9.9999999999999995E-7</v>
      </c>
      <c r="F251" s="7">
        <f t="shared" si="16"/>
        <v>70774.752044448178</v>
      </c>
      <c r="G251" s="7">
        <f t="shared" si="17"/>
        <v>1370560.2888445153</v>
      </c>
      <c r="H251" s="7"/>
      <c r="I251" s="7"/>
      <c r="J251" s="12"/>
    </row>
    <row r="252" spans="4:10" x14ac:dyDescent="0.25">
      <c r="D252" s="13">
        <v>680</v>
      </c>
      <c r="E252" s="3">
        <v>1.1999999999999999E-6</v>
      </c>
      <c r="F252" s="3">
        <f t="shared" si="16"/>
        <v>58752.293370373474</v>
      </c>
      <c r="G252" s="3">
        <f t="shared" si="17"/>
        <v>1142133.574037096</v>
      </c>
      <c r="H252" s="3"/>
      <c r="I252" s="3"/>
      <c r="J252" s="14"/>
    </row>
    <row r="253" spans="4:10" x14ac:dyDescent="0.25">
      <c r="D253" s="13">
        <v>680</v>
      </c>
      <c r="E253" s="3">
        <v>1.5E-6</v>
      </c>
      <c r="F253" s="3">
        <f t="shared" si="16"/>
        <v>46729.834696298778</v>
      </c>
      <c r="G253" s="3">
        <f t="shared" si="17"/>
        <v>913706.85922967677</v>
      </c>
      <c r="H253" s="3"/>
      <c r="I253" s="3"/>
      <c r="J253" s="14"/>
    </row>
    <row r="254" spans="4:10" x14ac:dyDescent="0.25">
      <c r="D254" s="13">
        <v>680</v>
      </c>
      <c r="E254" s="3">
        <v>1.7999999999999999E-6</v>
      </c>
      <c r="F254" s="3">
        <f t="shared" si="16"/>
        <v>38714.862246915654</v>
      </c>
      <c r="G254" s="3">
        <f t="shared" si="17"/>
        <v>761422.38269139745</v>
      </c>
      <c r="H254" s="3"/>
      <c r="I254" s="3"/>
      <c r="J254" s="14"/>
    </row>
    <row r="255" spans="4:10" x14ac:dyDescent="0.25">
      <c r="D255" s="13">
        <v>680</v>
      </c>
      <c r="E255" s="3">
        <v>2.2000000000000001E-6</v>
      </c>
      <c r="F255" s="3">
        <f t="shared" si="16"/>
        <v>31428.523656567348</v>
      </c>
      <c r="G255" s="3">
        <f t="shared" si="17"/>
        <v>622981.94947477966</v>
      </c>
      <c r="H255" s="3"/>
      <c r="I255" s="3"/>
      <c r="J255" s="14"/>
    </row>
    <row r="256" spans="4:10" x14ac:dyDescent="0.25">
      <c r="D256" s="13">
        <v>680</v>
      </c>
      <c r="E256" s="3">
        <v>2.7E-6</v>
      </c>
      <c r="F256" s="3">
        <f t="shared" si="16"/>
        <v>25356.574831277103</v>
      </c>
      <c r="G256" s="3">
        <f t="shared" si="17"/>
        <v>507614.92179426493</v>
      </c>
      <c r="H256" s="3"/>
      <c r="I256" s="3"/>
      <c r="J256" s="14"/>
    </row>
    <row r="257" spans="4:10" x14ac:dyDescent="0.25">
      <c r="D257" s="13">
        <v>680</v>
      </c>
      <c r="E257" s="3">
        <v>3.3000000000000002E-6</v>
      </c>
      <c r="F257" s="3">
        <f t="shared" si="16"/>
        <v>20499.015771044898</v>
      </c>
      <c r="G257" s="3">
        <f t="shared" si="17"/>
        <v>415321.29964985303</v>
      </c>
      <c r="H257" s="3"/>
      <c r="I257" s="3"/>
      <c r="J257" s="14"/>
    </row>
    <row r="258" spans="4:10" x14ac:dyDescent="0.25">
      <c r="D258" s="13">
        <v>680</v>
      </c>
      <c r="E258" s="3">
        <v>3.8999999999999999E-6</v>
      </c>
      <c r="F258" s="3">
        <f t="shared" si="16"/>
        <v>17136.090267807223</v>
      </c>
      <c r="G258" s="3">
        <f t="shared" si="17"/>
        <v>351425.71508833725</v>
      </c>
      <c r="H258" s="3"/>
      <c r="I258" s="3"/>
      <c r="J258" s="14"/>
    </row>
    <row r="259" spans="4:10" x14ac:dyDescent="0.25">
      <c r="D259" s="13">
        <v>680</v>
      </c>
      <c r="E259" s="3">
        <v>4.6999999999999999E-6</v>
      </c>
      <c r="F259" s="3">
        <f t="shared" si="16"/>
        <v>13987.819583925144</v>
      </c>
      <c r="G259" s="3">
        <f t="shared" si="17"/>
        <v>291608.57209457771</v>
      </c>
      <c r="H259" s="3"/>
      <c r="I259" s="3"/>
      <c r="J259" s="14"/>
    </row>
    <row r="260" spans="4:10" x14ac:dyDescent="0.25">
      <c r="D260" s="13">
        <v>680</v>
      </c>
      <c r="E260" s="3">
        <v>5.6999999999999996E-6</v>
      </c>
      <c r="F260" s="3">
        <f t="shared" si="16"/>
        <v>11295.219656920732</v>
      </c>
      <c r="G260" s="3">
        <f t="shared" si="17"/>
        <v>240449.1734814939</v>
      </c>
      <c r="H260" s="3"/>
      <c r="I260" s="3"/>
      <c r="J260" s="14"/>
    </row>
    <row r="261" spans="4:10" x14ac:dyDescent="0.25">
      <c r="D261" s="13">
        <v>680</v>
      </c>
      <c r="E261" s="3">
        <v>6.8000000000000001E-6</v>
      </c>
      <c r="F261" s="3">
        <f t="shared" si="16"/>
        <v>9248.0517712423771</v>
      </c>
      <c r="G261" s="3">
        <f t="shared" si="17"/>
        <v>201552.98365360516</v>
      </c>
      <c r="H261" s="3"/>
      <c r="I261" s="3"/>
      <c r="J261" s="14"/>
    </row>
    <row r="262" spans="4:10" x14ac:dyDescent="0.25">
      <c r="D262" s="13">
        <v>680</v>
      </c>
      <c r="E262" s="3">
        <v>8.1999999999999994E-6</v>
      </c>
      <c r="F262" s="3">
        <f t="shared" si="16"/>
        <v>7436.9209810302655</v>
      </c>
      <c r="G262" s="3">
        <f t="shared" si="17"/>
        <v>167141.49863957503</v>
      </c>
      <c r="H262" s="3"/>
      <c r="I262" s="3"/>
      <c r="J262" s="14"/>
    </row>
    <row r="263" spans="4:10" ht="15.75" thickBot="1" x14ac:dyDescent="0.3">
      <c r="D263" s="17">
        <v>680</v>
      </c>
      <c r="E263" s="8">
        <v>1.0000000000000001E-5</v>
      </c>
      <c r="F263" s="8">
        <f t="shared" si="16"/>
        <v>5853.475204444816</v>
      </c>
      <c r="G263" s="8">
        <f t="shared" si="17"/>
        <v>137056.02888445152</v>
      </c>
      <c r="H263" s="8"/>
      <c r="I263" s="8"/>
      <c r="J263" s="18"/>
    </row>
    <row r="264" spans="4:10" x14ac:dyDescent="0.25">
      <c r="D264" s="11">
        <v>750</v>
      </c>
      <c r="E264" s="7">
        <v>9.9999999999999995E-7</v>
      </c>
      <c r="F264" s="7">
        <f t="shared" si="16"/>
        <v>70634.752044448178</v>
      </c>
      <c r="G264" s="7">
        <f t="shared" si="17"/>
        <v>1370560.2888445153</v>
      </c>
      <c r="H264" s="7"/>
      <c r="I264" s="7"/>
      <c r="J264" s="12"/>
    </row>
    <row r="265" spans="4:10" x14ac:dyDescent="0.25">
      <c r="D265" s="13">
        <v>750</v>
      </c>
      <c r="E265" s="3">
        <v>1.1999999999999999E-6</v>
      </c>
      <c r="F265" s="3">
        <f t="shared" si="16"/>
        <v>58612.293370373474</v>
      </c>
      <c r="G265" s="3">
        <f t="shared" si="17"/>
        <v>1142133.574037096</v>
      </c>
      <c r="H265" s="3"/>
      <c r="I265" s="3"/>
      <c r="J265" s="14"/>
    </row>
    <row r="266" spans="4:10" x14ac:dyDescent="0.25">
      <c r="D266" s="13">
        <v>750</v>
      </c>
      <c r="E266" s="3">
        <v>1.5E-6</v>
      </c>
      <c r="F266" s="3">
        <f t="shared" si="16"/>
        <v>46589.834696298778</v>
      </c>
      <c r="G266" s="3">
        <f t="shared" si="17"/>
        <v>913706.85922967677</v>
      </c>
      <c r="H266" s="3"/>
      <c r="I266" s="3"/>
      <c r="J266" s="14"/>
    </row>
    <row r="267" spans="4:10" x14ac:dyDescent="0.25">
      <c r="D267" s="13">
        <v>750</v>
      </c>
      <c r="E267" s="3">
        <v>1.7999999999999999E-6</v>
      </c>
      <c r="F267" s="3">
        <f t="shared" si="16"/>
        <v>38574.862246915654</v>
      </c>
      <c r="G267" s="3">
        <f t="shared" si="17"/>
        <v>761422.38269139745</v>
      </c>
      <c r="H267" s="3"/>
      <c r="I267" s="3"/>
      <c r="J267" s="14"/>
    </row>
    <row r="268" spans="4:10" x14ac:dyDescent="0.25">
      <c r="D268" s="13">
        <v>750</v>
      </c>
      <c r="E268" s="3">
        <v>2.2000000000000001E-6</v>
      </c>
      <c r="F268" s="3">
        <f t="shared" si="16"/>
        <v>31288.523656567348</v>
      </c>
      <c r="G268" s="3">
        <f t="shared" si="17"/>
        <v>622981.94947477966</v>
      </c>
      <c r="H268" s="3"/>
      <c r="I268" s="3"/>
      <c r="J268" s="14"/>
    </row>
    <row r="269" spans="4:10" x14ac:dyDescent="0.25">
      <c r="D269" s="13">
        <v>750</v>
      </c>
      <c r="E269" s="3">
        <v>2.7E-6</v>
      </c>
      <c r="F269" s="3">
        <f t="shared" si="16"/>
        <v>25216.574831277103</v>
      </c>
      <c r="G269" s="3">
        <f t="shared" si="17"/>
        <v>507614.92179426493</v>
      </c>
      <c r="H269" s="3"/>
      <c r="I269" s="3"/>
      <c r="J269" s="14"/>
    </row>
    <row r="270" spans="4:10" x14ac:dyDescent="0.25">
      <c r="D270" s="13">
        <v>750</v>
      </c>
      <c r="E270" s="3">
        <v>3.3000000000000002E-6</v>
      </c>
      <c r="F270" s="3">
        <f t="shared" si="16"/>
        <v>20359.015771044898</v>
      </c>
      <c r="G270" s="3">
        <f t="shared" si="17"/>
        <v>415321.29964985303</v>
      </c>
      <c r="H270" s="3"/>
      <c r="I270" s="3"/>
      <c r="J270" s="14"/>
    </row>
    <row r="271" spans="4:10" x14ac:dyDescent="0.25">
      <c r="D271" s="13">
        <v>750</v>
      </c>
      <c r="E271" s="3">
        <v>3.8999999999999999E-6</v>
      </c>
      <c r="F271" s="3">
        <f t="shared" si="16"/>
        <v>16996.090267807223</v>
      </c>
      <c r="G271" s="3">
        <f t="shared" si="17"/>
        <v>351425.71508833725</v>
      </c>
      <c r="H271" s="3"/>
      <c r="I271" s="3"/>
      <c r="J271" s="14"/>
    </row>
    <row r="272" spans="4:10" x14ac:dyDescent="0.25">
      <c r="D272" s="13">
        <v>750</v>
      </c>
      <c r="E272" s="3">
        <v>4.6999999999999999E-6</v>
      </c>
      <c r="F272" s="3">
        <f t="shared" si="16"/>
        <v>13847.819583925144</v>
      </c>
      <c r="G272" s="3">
        <f t="shared" si="17"/>
        <v>291608.57209457771</v>
      </c>
      <c r="H272" s="3"/>
      <c r="I272" s="3"/>
      <c r="J272" s="14"/>
    </row>
    <row r="273" spans="4:10" x14ac:dyDescent="0.25">
      <c r="D273" s="13">
        <v>750</v>
      </c>
      <c r="E273" s="3">
        <v>5.6999999999999996E-6</v>
      </c>
      <c r="F273" s="3">
        <f t="shared" si="16"/>
        <v>11155.219656920732</v>
      </c>
      <c r="G273" s="3">
        <f t="shared" si="17"/>
        <v>240449.1734814939</v>
      </c>
      <c r="H273" s="3"/>
      <c r="I273" s="3"/>
      <c r="J273" s="14"/>
    </row>
    <row r="274" spans="4:10" x14ac:dyDescent="0.25">
      <c r="D274" s="13">
        <v>750</v>
      </c>
      <c r="E274" s="3">
        <v>6.8000000000000001E-6</v>
      </c>
      <c r="F274" s="3">
        <f t="shared" si="16"/>
        <v>9108.0517712423771</v>
      </c>
      <c r="G274" s="3">
        <f t="shared" si="17"/>
        <v>201552.98365360516</v>
      </c>
      <c r="H274" s="3"/>
      <c r="I274" s="3"/>
      <c r="J274" s="14"/>
    </row>
    <row r="275" spans="4:10" x14ac:dyDescent="0.25">
      <c r="D275" s="13">
        <v>750</v>
      </c>
      <c r="E275" s="3">
        <v>8.1999999999999994E-6</v>
      </c>
      <c r="F275" s="3">
        <f t="shared" si="16"/>
        <v>7296.9209810302655</v>
      </c>
      <c r="G275" s="3">
        <f t="shared" si="17"/>
        <v>167141.49863957503</v>
      </c>
      <c r="H275" s="3"/>
      <c r="I275" s="3"/>
      <c r="J275" s="14"/>
    </row>
    <row r="276" spans="4:10" ht="15.75" thickBot="1" x14ac:dyDescent="0.3">
      <c r="D276" s="17">
        <v>750</v>
      </c>
      <c r="E276" s="8">
        <v>1.0000000000000001E-5</v>
      </c>
      <c r="F276" s="8">
        <f t="shared" si="16"/>
        <v>5713.475204444816</v>
      </c>
      <c r="G276" s="8">
        <f t="shared" si="17"/>
        <v>137056.02888445152</v>
      </c>
      <c r="H276" s="8"/>
      <c r="I276" s="8"/>
      <c r="J276" s="18"/>
    </row>
    <row r="277" spans="4:10" x14ac:dyDescent="0.25">
      <c r="D277" s="11">
        <v>820</v>
      </c>
      <c r="E277" s="7">
        <v>9.9999999999999995E-7</v>
      </c>
      <c r="F277" s="7">
        <f t="shared" si="16"/>
        <v>70494.752044448178</v>
      </c>
      <c r="G277" s="7">
        <f t="shared" si="17"/>
        <v>1370560.2888445153</v>
      </c>
      <c r="H277" s="7"/>
      <c r="I277" s="7"/>
      <c r="J277" s="12"/>
    </row>
    <row r="278" spans="4:10" x14ac:dyDescent="0.25">
      <c r="D278" s="13">
        <v>820</v>
      </c>
      <c r="E278" s="3">
        <v>1.1999999999999999E-6</v>
      </c>
      <c r="F278" s="3">
        <f t="shared" si="16"/>
        <v>58472.293370373474</v>
      </c>
      <c r="G278" s="3">
        <f t="shared" si="17"/>
        <v>1142133.574037096</v>
      </c>
      <c r="H278" s="3"/>
      <c r="I278" s="3"/>
      <c r="J278" s="14"/>
    </row>
    <row r="279" spans="4:10" x14ac:dyDescent="0.25">
      <c r="D279" s="13">
        <v>820</v>
      </c>
      <c r="E279" s="3">
        <v>1.5E-6</v>
      </c>
      <c r="F279" s="3">
        <f t="shared" si="16"/>
        <v>46449.834696298778</v>
      </c>
      <c r="G279" s="3">
        <f t="shared" si="17"/>
        <v>913706.85922967677</v>
      </c>
      <c r="H279" s="3"/>
      <c r="I279" s="3"/>
      <c r="J279" s="14"/>
    </row>
    <row r="280" spans="4:10" x14ac:dyDescent="0.25">
      <c r="D280" s="13">
        <v>820</v>
      </c>
      <c r="E280" s="3">
        <v>1.7999999999999999E-6</v>
      </c>
      <c r="F280" s="3">
        <f t="shared" si="16"/>
        <v>38434.862246915654</v>
      </c>
      <c r="G280" s="3">
        <f t="shared" si="17"/>
        <v>761422.38269139745</v>
      </c>
      <c r="H280" s="3"/>
      <c r="I280" s="3"/>
      <c r="J280" s="14"/>
    </row>
    <row r="281" spans="4:10" x14ac:dyDescent="0.25">
      <c r="D281" s="13">
        <v>820</v>
      </c>
      <c r="E281" s="3">
        <v>2.2000000000000001E-6</v>
      </c>
      <c r="F281" s="3">
        <f t="shared" si="16"/>
        <v>31148.523656567348</v>
      </c>
      <c r="G281" s="3">
        <f t="shared" si="17"/>
        <v>622981.94947477966</v>
      </c>
      <c r="H281" s="3"/>
      <c r="I281" s="3"/>
      <c r="J281" s="14"/>
    </row>
    <row r="282" spans="4:10" x14ac:dyDescent="0.25">
      <c r="D282" s="13">
        <v>820</v>
      </c>
      <c r="E282" s="3">
        <v>2.7E-6</v>
      </c>
      <c r="F282" s="3">
        <f t="shared" si="16"/>
        <v>25076.574831277103</v>
      </c>
      <c r="G282" s="3">
        <f t="shared" si="17"/>
        <v>507614.92179426493</v>
      </c>
      <c r="H282" s="3"/>
      <c r="I282" s="3"/>
      <c r="J282" s="14"/>
    </row>
    <row r="283" spans="4:10" x14ac:dyDescent="0.25">
      <c r="D283" s="13">
        <v>820</v>
      </c>
      <c r="E283" s="3">
        <v>3.3000000000000002E-6</v>
      </c>
      <c r="F283" s="3">
        <f t="shared" si="16"/>
        <v>20219.015771044898</v>
      </c>
      <c r="G283" s="3">
        <f t="shared" si="17"/>
        <v>415321.29964985303</v>
      </c>
      <c r="H283" s="3"/>
      <c r="I283" s="3"/>
      <c r="J283" s="14"/>
    </row>
    <row r="284" spans="4:10" x14ac:dyDescent="0.25">
      <c r="D284" s="13">
        <v>820</v>
      </c>
      <c r="E284" s="3">
        <v>3.8999999999999999E-6</v>
      </c>
      <c r="F284" s="3">
        <f t="shared" si="16"/>
        <v>16856.090267807223</v>
      </c>
      <c r="G284" s="3">
        <f t="shared" si="17"/>
        <v>351425.71508833725</v>
      </c>
      <c r="H284" s="3"/>
      <c r="I284" s="3"/>
      <c r="J284" s="14"/>
    </row>
    <row r="285" spans="4:10" x14ac:dyDescent="0.25">
      <c r="D285" s="13">
        <v>820</v>
      </c>
      <c r="E285" s="3">
        <v>4.6999999999999999E-6</v>
      </c>
      <c r="F285" s="3">
        <f t="shared" si="16"/>
        <v>13707.819583925144</v>
      </c>
      <c r="G285" s="3">
        <f t="shared" si="17"/>
        <v>291608.57209457771</v>
      </c>
      <c r="H285" s="3"/>
      <c r="I285" s="3"/>
      <c r="J285" s="14"/>
    </row>
    <row r="286" spans="4:10" x14ac:dyDescent="0.25">
      <c r="D286" s="13">
        <v>820</v>
      </c>
      <c r="E286" s="3">
        <v>5.6999999999999996E-6</v>
      </c>
      <c r="F286" s="3">
        <f t="shared" si="16"/>
        <v>11015.219656920732</v>
      </c>
      <c r="G286" s="3">
        <f t="shared" si="17"/>
        <v>240449.1734814939</v>
      </c>
      <c r="H286" s="3"/>
      <c r="I286" s="3"/>
      <c r="J286" s="14"/>
    </row>
    <row r="287" spans="4:10" x14ac:dyDescent="0.25">
      <c r="D287" s="13">
        <v>820</v>
      </c>
      <c r="E287" s="3">
        <v>6.8000000000000001E-6</v>
      </c>
      <c r="F287" s="3">
        <f t="shared" si="16"/>
        <v>8968.0517712423771</v>
      </c>
      <c r="G287" s="3">
        <f t="shared" si="17"/>
        <v>201552.98365360516</v>
      </c>
      <c r="H287" s="3"/>
      <c r="I287" s="3"/>
      <c r="J287" s="14"/>
    </row>
    <row r="288" spans="4:10" x14ac:dyDescent="0.25">
      <c r="D288" s="13">
        <v>820</v>
      </c>
      <c r="E288" s="3">
        <v>8.1999999999999994E-6</v>
      </c>
      <c r="F288" s="3">
        <f t="shared" si="16"/>
        <v>7156.9209810302655</v>
      </c>
      <c r="G288" s="3">
        <f t="shared" si="17"/>
        <v>167141.49863957503</v>
      </c>
      <c r="H288" s="3"/>
      <c r="I288" s="3"/>
      <c r="J288" s="14"/>
    </row>
    <row r="289" spans="4:10" ht="15.75" thickBot="1" x14ac:dyDescent="0.3">
      <c r="D289" s="17">
        <v>820</v>
      </c>
      <c r="E289" s="8">
        <v>1.0000000000000001E-5</v>
      </c>
      <c r="F289" s="8">
        <f t="shared" si="16"/>
        <v>5573.475204444816</v>
      </c>
      <c r="G289" s="8">
        <f t="shared" si="17"/>
        <v>137056.02888445152</v>
      </c>
      <c r="H289" s="8"/>
      <c r="I289" s="8"/>
      <c r="J289" s="18"/>
    </row>
    <row r="290" spans="4:10" x14ac:dyDescent="0.25">
      <c r="D290" s="11">
        <v>910</v>
      </c>
      <c r="E290" s="7">
        <v>9.9999999999999995E-7</v>
      </c>
      <c r="F290" s="7">
        <f t="shared" si="16"/>
        <v>70314.752044448178</v>
      </c>
      <c r="G290" s="7">
        <f t="shared" si="17"/>
        <v>1370560.2888445153</v>
      </c>
      <c r="H290" s="7"/>
      <c r="I290" s="7"/>
      <c r="J290" s="12"/>
    </row>
    <row r="291" spans="4:10" x14ac:dyDescent="0.25">
      <c r="D291" s="13">
        <v>910</v>
      </c>
      <c r="E291" s="3">
        <v>1.1999999999999999E-6</v>
      </c>
      <c r="F291" s="3">
        <f t="shared" si="16"/>
        <v>58292.293370373474</v>
      </c>
      <c r="G291" s="3">
        <f t="shared" si="17"/>
        <v>1142133.574037096</v>
      </c>
      <c r="H291" s="3"/>
      <c r="I291" s="3"/>
      <c r="J291" s="14"/>
    </row>
    <row r="292" spans="4:10" x14ac:dyDescent="0.25">
      <c r="D292" s="13">
        <v>910</v>
      </c>
      <c r="E292" s="3">
        <v>1.5E-6</v>
      </c>
      <c r="F292" s="3">
        <f t="shared" si="16"/>
        <v>46269.834696298778</v>
      </c>
      <c r="G292" s="3">
        <f t="shared" si="17"/>
        <v>913706.85922967677</v>
      </c>
      <c r="H292" s="3"/>
      <c r="I292" s="3"/>
      <c r="J292" s="14"/>
    </row>
    <row r="293" spans="4:10" x14ac:dyDescent="0.25">
      <c r="D293" s="13">
        <v>910</v>
      </c>
      <c r="E293" s="3">
        <v>1.7999999999999999E-6</v>
      </c>
      <c r="F293" s="3">
        <f t="shared" si="16"/>
        <v>38254.862246915654</v>
      </c>
      <c r="G293" s="3">
        <f t="shared" si="17"/>
        <v>761422.38269139745</v>
      </c>
      <c r="H293" s="3"/>
      <c r="I293" s="3"/>
      <c r="J293" s="14"/>
    </row>
    <row r="294" spans="4:10" x14ac:dyDescent="0.25">
      <c r="D294" s="13">
        <v>910</v>
      </c>
      <c r="E294" s="3">
        <v>2.2000000000000001E-6</v>
      </c>
      <c r="F294" s="3">
        <f t="shared" si="16"/>
        <v>30968.523656567348</v>
      </c>
      <c r="G294" s="3">
        <f t="shared" si="17"/>
        <v>622981.94947477966</v>
      </c>
      <c r="H294" s="3"/>
      <c r="I294" s="3"/>
      <c r="J294" s="14"/>
    </row>
    <row r="295" spans="4:10" x14ac:dyDescent="0.25">
      <c r="D295" s="13">
        <v>910</v>
      </c>
      <c r="E295" s="3">
        <v>2.7E-6</v>
      </c>
      <c r="F295" s="3">
        <f t="shared" si="16"/>
        <v>24896.574831277103</v>
      </c>
      <c r="G295" s="3">
        <f t="shared" si="17"/>
        <v>507614.92179426493</v>
      </c>
      <c r="H295" s="3"/>
      <c r="I295" s="3"/>
      <c r="J295" s="14"/>
    </row>
    <row r="296" spans="4:10" x14ac:dyDescent="0.25">
      <c r="D296" s="13">
        <v>910</v>
      </c>
      <c r="E296" s="3">
        <v>3.3000000000000002E-6</v>
      </c>
      <c r="F296" s="3">
        <f t="shared" si="16"/>
        <v>20039.015771044898</v>
      </c>
      <c r="G296" s="3">
        <f t="shared" si="17"/>
        <v>415321.29964985303</v>
      </c>
      <c r="H296" s="3"/>
      <c r="I296" s="3"/>
      <c r="J296" s="14"/>
    </row>
    <row r="297" spans="4:10" x14ac:dyDescent="0.25">
      <c r="D297" s="13">
        <v>910</v>
      </c>
      <c r="E297" s="3">
        <v>3.8999999999999999E-6</v>
      </c>
      <c r="F297" s="3">
        <f t="shared" si="16"/>
        <v>16676.090267807223</v>
      </c>
      <c r="G297" s="3">
        <f t="shared" si="17"/>
        <v>351425.71508833725</v>
      </c>
      <c r="H297" s="3"/>
      <c r="I297" s="3"/>
      <c r="J297" s="14"/>
    </row>
    <row r="298" spans="4:10" x14ac:dyDescent="0.25">
      <c r="D298" s="13">
        <v>910</v>
      </c>
      <c r="E298" s="3">
        <v>4.6999999999999999E-6</v>
      </c>
      <c r="F298" s="3">
        <f t="shared" si="16"/>
        <v>13527.819583925144</v>
      </c>
      <c r="G298" s="3">
        <f t="shared" si="17"/>
        <v>291608.57209457771</v>
      </c>
      <c r="H298" s="3"/>
      <c r="I298" s="3"/>
      <c r="J298" s="14"/>
    </row>
    <row r="299" spans="4:10" x14ac:dyDescent="0.25">
      <c r="D299" s="13">
        <v>910</v>
      </c>
      <c r="E299" s="3">
        <v>5.6999999999999996E-6</v>
      </c>
      <c r="F299" s="3">
        <f t="shared" si="16"/>
        <v>10835.219656920732</v>
      </c>
      <c r="G299" s="3">
        <f t="shared" si="17"/>
        <v>240449.1734814939</v>
      </c>
      <c r="H299" s="3"/>
      <c r="I299" s="3"/>
      <c r="J299" s="14"/>
    </row>
    <row r="300" spans="4:10" x14ac:dyDescent="0.25">
      <c r="D300" s="13">
        <v>910</v>
      </c>
      <c r="E300" s="3">
        <v>6.8000000000000001E-6</v>
      </c>
      <c r="F300" s="3">
        <f t="shared" si="16"/>
        <v>8788.0517712423771</v>
      </c>
      <c r="G300" s="3">
        <f t="shared" si="17"/>
        <v>201552.98365360516</v>
      </c>
      <c r="H300" s="3"/>
      <c r="I300" s="3"/>
      <c r="J300" s="14"/>
    </row>
    <row r="301" spans="4:10" x14ac:dyDescent="0.25">
      <c r="D301" s="13">
        <v>910</v>
      </c>
      <c r="E301" s="3">
        <v>8.1999999999999994E-6</v>
      </c>
      <c r="F301" s="3">
        <f t="shared" ref="F301:F302" si="18" xml:space="preserve"> 1/($B$18*LN(2)*E301)- 2*D301</f>
        <v>6976.9209810302655</v>
      </c>
      <c r="G301" s="3">
        <f t="shared" ref="G301:G302" si="19">$B$19/($B$17*$B$18*LN(2)*E301)</f>
        <v>167141.49863957503</v>
      </c>
      <c r="H301" s="3"/>
      <c r="I301" s="3"/>
      <c r="J301" s="14"/>
    </row>
    <row r="302" spans="4:10" ht="15.75" thickBot="1" x14ac:dyDescent="0.3">
      <c r="D302" s="17">
        <v>910</v>
      </c>
      <c r="E302" s="8">
        <v>1.0000000000000001E-5</v>
      </c>
      <c r="F302" s="8">
        <f t="shared" si="18"/>
        <v>5393.475204444816</v>
      </c>
      <c r="G302" s="8">
        <f t="shared" si="19"/>
        <v>137056.02888445152</v>
      </c>
      <c r="H302" s="8"/>
      <c r="I302" s="8"/>
      <c r="J302" s="18"/>
    </row>
    <row r="303" spans="4:10" x14ac:dyDescent="0.25">
      <c r="D303"/>
      <c r="E303"/>
      <c r="F303"/>
      <c r="G303"/>
      <c r="H303"/>
      <c r="I303"/>
      <c r="J303"/>
    </row>
    <row r="304" spans="4:10" x14ac:dyDescent="0.25">
      <c r="D304"/>
      <c r="E304"/>
      <c r="F304"/>
      <c r="G304"/>
      <c r="H304"/>
      <c r="I304"/>
      <c r="J304"/>
    </row>
    <row r="305" spans="4:10" x14ac:dyDescent="0.25">
      <c r="D305"/>
      <c r="E305"/>
      <c r="F305"/>
      <c r="G305"/>
      <c r="H305"/>
      <c r="I305"/>
      <c r="J305"/>
    </row>
    <row r="306" spans="4:10" x14ac:dyDescent="0.25">
      <c r="D306"/>
      <c r="E306"/>
      <c r="F306"/>
      <c r="G306"/>
      <c r="H306"/>
      <c r="I306"/>
      <c r="J306"/>
    </row>
    <row r="307" spans="4:10" x14ac:dyDescent="0.25">
      <c r="D307"/>
      <c r="E307"/>
      <c r="F307"/>
      <c r="G307"/>
      <c r="H307"/>
      <c r="I307"/>
      <c r="J307"/>
    </row>
    <row r="308" spans="4:10" x14ac:dyDescent="0.25">
      <c r="D308"/>
      <c r="E308"/>
      <c r="F308"/>
      <c r="G308"/>
      <c r="H308"/>
      <c r="I308"/>
      <c r="J308"/>
    </row>
    <row r="309" spans="4:10" x14ac:dyDescent="0.25">
      <c r="D309"/>
      <c r="E309"/>
      <c r="F309"/>
      <c r="G309"/>
      <c r="H309"/>
      <c r="I309"/>
      <c r="J309"/>
    </row>
    <row r="310" spans="4:10" x14ac:dyDescent="0.25">
      <c r="D310"/>
      <c r="E310"/>
      <c r="F310"/>
      <c r="G310"/>
      <c r="H310"/>
      <c r="I310"/>
      <c r="J310"/>
    </row>
    <row r="311" spans="4:10" x14ac:dyDescent="0.25">
      <c r="D311"/>
      <c r="E311"/>
      <c r="F311"/>
      <c r="G311"/>
      <c r="H311"/>
      <c r="I311"/>
      <c r="J311"/>
    </row>
    <row r="312" spans="4:10" x14ac:dyDescent="0.25">
      <c r="D312"/>
      <c r="E312"/>
      <c r="F312"/>
      <c r="G312"/>
      <c r="H312"/>
      <c r="I312"/>
      <c r="J312"/>
    </row>
    <row r="313" spans="4:10" x14ac:dyDescent="0.25">
      <c r="D313"/>
      <c r="E313"/>
      <c r="F313"/>
      <c r="G313"/>
      <c r="H313"/>
      <c r="I313"/>
      <c r="J313"/>
    </row>
    <row r="314" spans="4:10" x14ac:dyDescent="0.25">
      <c r="D314"/>
      <c r="E314"/>
      <c r="F314"/>
      <c r="G314"/>
      <c r="H314"/>
      <c r="I314"/>
      <c r="J314"/>
    </row>
    <row r="315" spans="4:10" x14ac:dyDescent="0.25">
      <c r="D315"/>
      <c r="E315"/>
      <c r="F315"/>
      <c r="G315"/>
      <c r="H315"/>
      <c r="I315"/>
      <c r="J315"/>
    </row>
    <row r="316" spans="4:10" x14ac:dyDescent="0.25">
      <c r="D316"/>
      <c r="E316"/>
      <c r="F316"/>
      <c r="G316"/>
      <c r="H316"/>
      <c r="I316"/>
      <c r="J316"/>
    </row>
    <row r="317" spans="4:10" x14ac:dyDescent="0.25">
      <c r="D317"/>
      <c r="E317"/>
      <c r="F317"/>
      <c r="G317"/>
      <c r="H317"/>
      <c r="I317"/>
      <c r="J317"/>
    </row>
    <row r="318" spans="4:10" x14ac:dyDescent="0.25">
      <c r="D318"/>
      <c r="E318"/>
      <c r="F318"/>
      <c r="G318"/>
      <c r="H318"/>
      <c r="I318"/>
      <c r="J318"/>
    </row>
    <row r="319" spans="4:10" x14ac:dyDescent="0.25">
      <c r="D319"/>
      <c r="E319"/>
      <c r="F319"/>
      <c r="G319"/>
      <c r="H319"/>
      <c r="I319"/>
      <c r="J319"/>
    </row>
    <row r="320" spans="4:10" x14ac:dyDescent="0.25">
      <c r="D320"/>
      <c r="E320"/>
      <c r="F320"/>
      <c r="G320"/>
      <c r="H320"/>
      <c r="I320"/>
      <c r="J320"/>
    </row>
    <row r="321" spans="4:10" x14ac:dyDescent="0.25">
      <c r="D321"/>
      <c r="E321"/>
      <c r="F321"/>
      <c r="G321"/>
      <c r="H321"/>
      <c r="I321"/>
      <c r="J321"/>
    </row>
    <row r="322" spans="4:10" x14ac:dyDescent="0.25">
      <c r="D322"/>
      <c r="E322"/>
      <c r="F322"/>
      <c r="G322"/>
      <c r="H322"/>
      <c r="I322"/>
      <c r="J322"/>
    </row>
    <row r="323" spans="4:10" x14ac:dyDescent="0.25">
      <c r="D323"/>
      <c r="E323"/>
      <c r="F323"/>
      <c r="G323"/>
      <c r="H323"/>
      <c r="I323"/>
      <c r="J323"/>
    </row>
    <row r="324" spans="4:10" x14ac:dyDescent="0.25">
      <c r="D324"/>
      <c r="E324"/>
      <c r="F324"/>
      <c r="G324"/>
      <c r="H324"/>
      <c r="I324"/>
      <c r="J324"/>
    </row>
    <row r="325" spans="4:10" x14ac:dyDescent="0.25">
      <c r="D325"/>
      <c r="E325"/>
      <c r="F325"/>
      <c r="G325"/>
      <c r="H325"/>
      <c r="I325"/>
      <c r="J325"/>
    </row>
    <row r="326" spans="4:10" x14ac:dyDescent="0.25">
      <c r="D326"/>
      <c r="E326"/>
      <c r="F326"/>
      <c r="G326"/>
      <c r="H326"/>
      <c r="I326"/>
      <c r="J326"/>
    </row>
    <row r="327" spans="4:10" x14ac:dyDescent="0.25">
      <c r="D327"/>
      <c r="E327"/>
      <c r="F327"/>
      <c r="G327"/>
      <c r="H327"/>
      <c r="I327"/>
      <c r="J327"/>
    </row>
    <row r="328" spans="4:10" x14ac:dyDescent="0.25">
      <c r="D328"/>
      <c r="E328"/>
      <c r="F328"/>
      <c r="G328"/>
      <c r="H328"/>
      <c r="I328"/>
      <c r="J328"/>
    </row>
    <row r="329" spans="4:10" x14ac:dyDescent="0.25">
      <c r="D329"/>
      <c r="E329"/>
      <c r="F329"/>
      <c r="G329"/>
      <c r="H329"/>
      <c r="I329"/>
      <c r="J329"/>
    </row>
    <row r="330" spans="4:10" x14ac:dyDescent="0.25">
      <c r="D330"/>
      <c r="E330"/>
      <c r="F330"/>
      <c r="G330"/>
      <c r="H330"/>
      <c r="I330"/>
      <c r="J330"/>
    </row>
    <row r="331" spans="4:10" x14ac:dyDescent="0.25">
      <c r="D331"/>
      <c r="E331"/>
      <c r="F331"/>
      <c r="G331"/>
      <c r="H331"/>
      <c r="I331"/>
      <c r="J331"/>
    </row>
    <row r="332" spans="4:10" x14ac:dyDescent="0.25">
      <c r="D332"/>
      <c r="E332"/>
      <c r="F332"/>
      <c r="G332"/>
      <c r="H332"/>
      <c r="I332"/>
      <c r="J332"/>
    </row>
    <row r="333" spans="4:10" x14ac:dyDescent="0.25">
      <c r="D333"/>
      <c r="E333"/>
      <c r="F333"/>
      <c r="G333"/>
      <c r="H333"/>
      <c r="I333"/>
      <c r="J333"/>
    </row>
    <row r="334" spans="4:10" x14ac:dyDescent="0.25">
      <c r="D334"/>
      <c r="E334"/>
      <c r="F334"/>
      <c r="G334"/>
      <c r="H334"/>
      <c r="I334"/>
      <c r="J334"/>
    </row>
    <row r="335" spans="4:10" x14ac:dyDescent="0.25">
      <c r="D335"/>
      <c r="E335"/>
      <c r="F335"/>
      <c r="G335"/>
      <c r="H335"/>
      <c r="I335"/>
      <c r="J335"/>
    </row>
    <row r="336" spans="4:10" x14ac:dyDescent="0.25">
      <c r="D336"/>
      <c r="E336"/>
      <c r="F336"/>
      <c r="G336"/>
      <c r="H336"/>
      <c r="I336"/>
      <c r="J336"/>
    </row>
    <row r="337" spans="4:10" x14ac:dyDescent="0.25">
      <c r="D337"/>
      <c r="E337"/>
      <c r="F337"/>
      <c r="G337"/>
      <c r="H337"/>
      <c r="I337"/>
      <c r="J337"/>
    </row>
    <row r="338" spans="4:10" x14ac:dyDescent="0.25">
      <c r="D338"/>
      <c r="E338"/>
      <c r="F338"/>
      <c r="G338"/>
      <c r="H338"/>
      <c r="I338"/>
      <c r="J338"/>
    </row>
    <row r="339" spans="4:10" x14ac:dyDescent="0.25">
      <c r="D339"/>
      <c r="E339"/>
      <c r="F339"/>
      <c r="G339"/>
      <c r="H339"/>
      <c r="I339"/>
      <c r="J339"/>
    </row>
    <row r="340" spans="4:10" x14ac:dyDescent="0.25">
      <c r="D340"/>
      <c r="E340"/>
      <c r="F340"/>
      <c r="G340"/>
      <c r="H340"/>
      <c r="I340"/>
      <c r="J340"/>
    </row>
    <row r="341" spans="4:10" x14ac:dyDescent="0.25">
      <c r="D341"/>
      <c r="E341"/>
      <c r="F341"/>
      <c r="G341"/>
      <c r="H341"/>
      <c r="I341"/>
      <c r="J341"/>
    </row>
    <row r="342" spans="4:10" x14ac:dyDescent="0.25">
      <c r="D342"/>
      <c r="E342"/>
      <c r="F342"/>
      <c r="G342"/>
      <c r="H342"/>
      <c r="I342"/>
      <c r="J342"/>
    </row>
    <row r="343" spans="4:10" x14ac:dyDescent="0.25">
      <c r="D343"/>
      <c r="E343"/>
      <c r="F343"/>
      <c r="G343"/>
      <c r="H343"/>
      <c r="I343"/>
      <c r="J343"/>
    </row>
    <row r="344" spans="4:10" x14ac:dyDescent="0.25">
      <c r="D344"/>
      <c r="E344"/>
      <c r="F344"/>
      <c r="G344"/>
      <c r="H344"/>
      <c r="I344"/>
      <c r="J344"/>
    </row>
    <row r="345" spans="4:10" x14ac:dyDescent="0.25">
      <c r="D345"/>
      <c r="E345"/>
      <c r="F345"/>
      <c r="G345"/>
      <c r="H345"/>
      <c r="I345"/>
      <c r="J345"/>
    </row>
    <row r="346" spans="4:10" x14ac:dyDescent="0.25">
      <c r="D346"/>
      <c r="E346"/>
      <c r="F346"/>
      <c r="G346"/>
      <c r="H346"/>
      <c r="I346"/>
      <c r="J346"/>
    </row>
    <row r="347" spans="4:10" x14ac:dyDescent="0.25">
      <c r="D347"/>
      <c r="E347"/>
      <c r="F347"/>
      <c r="G347"/>
      <c r="H347"/>
      <c r="I347"/>
      <c r="J347"/>
    </row>
    <row r="348" spans="4:10" x14ac:dyDescent="0.25">
      <c r="D348"/>
      <c r="E348"/>
      <c r="F348"/>
      <c r="G348"/>
      <c r="H348"/>
      <c r="I348"/>
      <c r="J348"/>
    </row>
    <row r="349" spans="4:10" x14ac:dyDescent="0.25">
      <c r="D349"/>
      <c r="E349"/>
      <c r="F349"/>
      <c r="G349"/>
      <c r="H349"/>
      <c r="I349"/>
      <c r="J349"/>
    </row>
    <row r="350" spans="4:10" x14ac:dyDescent="0.25">
      <c r="D350"/>
      <c r="E350"/>
      <c r="F350"/>
      <c r="G350"/>
      <c r="H350"/>
      <c r="I350"/>
      <c r="J350"/>
    </row>
    <row r="351" spans="4:10" x14ac:dyDescent="0.25">
      <c r="D351"/>
      <c r="E351"/>
      <c r="F351"/>
      <c r="G351"/>
      <c r="H351"/>
      <c r="I351"/>
      <c r="J351"/>
    </row>
    <row r="352" spans="4:10" x14ac:dyDescent="0.25">
      <c r="D352"/>
      <c r="E352"/>
      <c r="F352"/>
      <c r="G352"/>
      <c r="H352"/>
      <c r="I352"/>
      <c r="J352"/>
    </row>
    <row r="353" spans="4:10" x14ac:dyDescent="0.25">
      <c r="D353"/>
      <c r="E353"/>
      <c r="F353"/>
      <c r="G353"/>
      <c r="H353"/>
      <c r="I353"/>
      <c r="J353"/>
    </row>
    <row r="354" spans="4:10" x14ac:dyDescent="0.25">
      <c r="D354"/>
      <c r="E354"/>
      <c r="F354"/>
      <c r="G354"/>
      <c r="H354"/>
      <c r="I354"/>
      <c r="J354"/>
    </row>
    <row r="355" spans="4:10" x14ac:dyDescent="0.25">
      <c r="D355"/>
      <c r="E355"/>
      <c r="F355"/>
      <c r="G355"/>
      <c r="H355"/>
      <c r="I355"/>
      <c r="J355"/>
    </row>
    <row r="356" spans="4:10" x14ac:dyDescent="0.25">
      <c r="D356"/>
      <c r="E356"/>
      <c r="F356"/>
      <c r="G356"/>
      <c r="H356"/>
      <c r="I356"/>
      <c r="J356"/>
    </row>
    <row r="357" spans="4:10" x14ac:dyDescent="0.25">
      <c r="D357"/>
      <c r="E357"/>
      <c r="F357"/>
      <c r="G357"/>
      <c r="H357"/>
      <c r="I357"/>
      <c r="J357"/>
    </row>
    <row r="358" spans="4:10" x14ac:dyDescent="0.25">
      <c r="D358"/>
      <c r="E358"/>
      <c r="F358"/>
      <c r="G358"/>
      <c r="H358"/>
      <c r="I358"/>
      <c r="J358"/>
    </row>
    <row r="359" spans="4:10" x14ac:dyDescent="0.25">
      <c r="D359"/>
      <c r="E359"/>
      <c r="F359"/>
      <c r="G359"/>
      <c r="H359"/>
      <c r="I359"/>
      <c r="J359"/>
    </row>
    <row r="360" spans="4:10" x14ac:dyDescent="0.25">
      <c r="D360"/>
      <c r="E360"/>
      <c r="F360"/>
      <c r="G360"/>
      <c r="H360"/>
      <c r="I360"/>
      <c r="J360"/>
    </row>
    <row r="361" spans="4:10" x14ac:dyDescent="0.25">
      <c r="D361"/>
      <c r="E361"/>
      <c r="F361"/>
      <c r="G361"/>
      <c r="H361"/>
      <c r="I361"/>
      <c r="J361"/>
    </row>
    <row r="362" spans="4:10" x14ac:dyDescent="0.25">
      <c r="D362"/>
      <c r="E362"/>
      <c r="F362"/>
      <c r="G362"/>
      <c r="H362"/>
      <c r="I362"/>
      <c r="J362"/>
    </row>
    <row r="363" spans="4:10" x14ac:dyDescent="0.25">
      <c r="D363"/>
      <c r="E363"/>
      <c r="F363"/>
      <c r="G363"/>
      <c r="H363"/>
      <c r="I363"/>
      <c r="J363"/>
    </row>
    <row r="364" spans="4:10" x14ac:dyDescent="0.25">
      <c r="D364"/>
      <c r="E364"/>
      <c r="F364"/>
      <c r="G364"/>
      <c r="H364"/>
      <c r="I364"/>
      <c r="J364"/>
    </row>
    <row r="365" spans="4:10" x14ac:dyDescent="0.25">
      <c r="D365"/>
      <c r="E365"/>
      <c r="F365"/>
      <c r="G365"/>
      <c r="H365"/>
      <c r="I365"/>
      <c r="J365"/>
    </row>
    <row r="366" spans="4:10" x14ac:dyDescent="0.25">
      <c r="D366"/>
      <c r="E366"/>
      <c r="F366"/>
      <c r="G366"/>
      <c r="H366"/>
      <c r="I366"/>
      <c r="J366"/>
    </row>
    <row r="367" spans="4:10" x14ac:dyDescent="0.25">
      <c r="D367"/>
      <c r="E367"/>
      <c r="F367"/>
      <c r="G367"/>
      <c r="H367"/>
      <c r="I367"/>
      <c r="J367"/>
    </row>
    <row r="368" spans="4:10" x14ac:dyDescent="0.25">
      <c r="D368"/>
      <c r="E368"/>
      <c r="F368"/>
      <c r="G368"/>
      <c r="H368"/>
      <c r="I368"/>
      <c r="J368"/>
    </row>
    <row r="369" spans="4:10" x14ac:dyDescent="0.25">
      <c r="D369"/>
      <c r="E369"/>
      <c r="F369"/>
      <c r="G369"/>
      <c r="H369"/>
      <c r="I369"/>
      <c r="J369"/>
    </row>
    <row r="370" spans="4:10" x14ac:dyDescent="0.25">
      <c r="D370"/>
      <c r="E370"/>
      <c r="F370"/>
      <c r="G370"/>
      <c r="H370"/>
      <c r="I370"/>
      <c r="J370"/>
    </row>
    <row r="371" spans="4:10" x14ac:dyDescent="0.25">
      <c r="D371"/>
      <c r="E371"/>
      <c r="F371"/>
      <c r="G371"/>
      <c r="H371"/>
      <c r="I371"/>
      <c r="J371"/>
    </row>
    <row r="372" spans="4:10" x14ac:dyDescent="0.25">
      <c r="D372"/>
      <c r="E372"/>
      <c r="F372"/>
      <c r="G372"/>
      <c r="H372"/>
      <c r="I372"/>
      <c r="J372"/>
    </row>
    <row r="373" spans="4:10" x14ac:dyDescent="0.25">
      <c r="D373"/>
      <c r="E373"/>
      <c r="F373"/>
      <c r="G373"/>
      <c r="H373"/>
      <c r="I373"/>
      <c r="J373"/>
    </row>
    <row r="374" spans="4:10" x14ac:dyDescent="0.25">
      <c r="D374"/>
      <c r="E374"/>
      <c r="F374"/>
      <c r="G374"/>
      <c r="H374"/>
      <c r="I374"/>
      <c r="J374"/>
    </row>
    <row r="375" spans="4:10" x14ac:dyDescent="0.25">
      <c r="D375"/>
      <c r="E375"/>
      <c r="F375"/>
      <c r="G375"/>
      <c r="H375"/>
      <c r="I375"/>
      <c r="J375"/>
    </row>
    <row r="376" spans="4:10" x14ac:dyDescent="0.25">
      <c r="D376"/>
      <c r="E376"/>
      <c r="F376"/>
      <c r="G376"/>
      <c r="H376"/>
      <c r="I376"/>
      <c r="J376"/>
    </row>
    <row r="377" spans="4:10" x14ac:dyDescent="0.25">
      <c r="D377"/>
      <c r="E377"/>
      <c r="F377"/>
      <c r="G377"/>
      <c r="H377"/>
      <c r="I377"/>
      <c r="J377"/>
    </row>
    <row r="378" spans="4:10" x14ac:dyDescent="0.25">
      <c r="D378"/>
      <c r="E378"/>
      <c r="F378"/>
      <c r="G378"/>
      <c r="H378"/>
      <c r="I378"/>
      <c r="J378"/>
    </row>
    <row r="379" spans="4:10" x14ac:dyDescent="0.25">
      <c r="D379"/>
      <c r="E379"/>
      <c r="F379"/>
      <c r="G379"/>
      <c r="H379"/>
      <c r="I379"/>
      <c r="J379"/>
    </row>
    <row r="380" spans="4:10" x14ac:dyDescent="0.25">
      <c r="D380"/>
      <c r="E380"/>
      <c r="F380"/>
      <c r="G380"/>
      <c r="H380"/>
      <c r="I380"/>
      <c r="J380"/>
    </row>
    <row r="381" spans="4:10" x14ac:dyDescent="0.25">
      <c r="D381"/>
      <c r="E381"/>
      <c r="F381"/>
      <c r="G381"/>
      <c r="H381"/>
      <c r="I381"/>
      <c r="J381"/>
    </row>
    <row r="382" spans="4:10" x14ac:dyDescent="0.25">
      <c r="D382"/>
      <c r="E382"/>
      <c r="F382"/>
      <c r="G382"/>
      <c r="H382"/>
      <c r="I382"/>
      <c r="J382"/>
    </row>
    <row r="383" spans="4:10" x14ac:dyDescent="0.25">
      <c r="D383"/>
      <c r="E383"/>
      <c r="F383"/>
      <c r="G383"/>
      <c r="H383"/>
      <c r="I383"/>
      <c r="J383"/>
    </row>
    <row r="384" spans="4:10" x14ac:dyDescent="0.25">
      <c r="D384"/>
      <c r="E384"/>
      <c r="F384"/>
      <c r="G384"/>
      <c r="H384"/>
      <c r="I384"/>
      <c r="J384"/>
    </row>
    <row r="385" spans="4:10" x14ac:dyDescent="0.25">
      <c r="D385"/>
      <c r="E385"/>
      <c r="F385"/>
      <c r="G385"/>
      <c r="H385"/>
      <c r="I385"/>
      <c r="J385"/>
    </row>
    <row r="386" spans="4:10" x14ac:dyDescent="0.25">
      <c r="D386"/>
      <c r="E386"/>
      <c r="F386"/>
      <c r="G386"/>
      <c r="H386"/>
      <c r="I386"/>
      <c r="J386"/>
    </row>
    <row r="387" spans="4:10" x14ac:dyDescent="0.25">
      <c r="D387"/>
      <c r="E387"/>
      <c r="F387"/>
      <c r="G387"/>
      <c r="H387"/>
      <c r="I387"/>
      <c r="J387"/>
    </row>
    <row r="388" spans="4:10" x14ac:dyDescent="0.25">
      <c r="D388"/>
      <c r="E388"/>
      <c r="F388"/>
      <c r="G388"/>
      <c r="H388"/>
      <c r="I388"/>
      <c r="J388"/>
    </row>
    <row r="389" spans="4:10" x14ac:dyDescent="0.25">
      <c r="D389"/>
      <c r="E389"/>
      <c r="F389"/>
      <c r="G389"/>
      <c r="H389"/>
      <c r="I389"/>
      <c r="J389"/>
    </row>
    <row r="390" spans="4:10" x14ac:dyDescent="0.25">
      <c r="D390"/>
      <c r="E390"/>
      <c r="F390"/>
      <c r="G390"/>
      <c r="H390"/>
      <c r="I390"/>
      <c r="J390"/>
    </row>
    <row r="391" spans="4:10" x14ac:dyDescent="0.25">
      <c r="D391"/>
      <c r="E391"/>
      <c r="F391"/>
      <c r="G391"/>
      <c r="H391"/>
      <c r="I391"/>
      <c r="J391"/>
    </row>
    <row r="392" spans="4:10" x14ac:dyDescent="0.25">
      <c r="D392"/>
      <c r="E392"/>
      <c r="F392"/>
      <c r="G392"/>
      <c r="H392"/>
      <c r="I392"/>
      <c r="J392"/>
    </row>
    <row r="393" spans="4:10" x14ac:dyDescent="0.25">
      <c r="D393"/>
      <c r="E393"/>
      <c r="F393"/>
      <c r="G393"/>
      <c r="H393"/>
      <c r="I393"/>
      <c r="J393"/>
    </row>
    <row r="394" spans="4:10" x14ac:dyDescent="0.25">
      <c r="D394"/>
      <c r="E394"/>
      <c r="F394"/>
      <c r="G394"/>
      <c r="H394"/>
      <c r="I394"/>
      <c r="J394"/>
    </row>
    <row r="395" spans="4:10" x14ac:dyDescent="0.25">
      <c r="D395"/>
      <c r="E395"/>
      <c r="F395"/>
      <c r="G395"/>
      <c r="H395"/>
      <c r="I395"/>
      <c r="J395"/>
    </row>
    <row r="396" spans="4:10" x14ac:dyDescent="0.25">
      <c r="D396"/>
      <c r="E396"/>
      <c r="F396"/>
      <c r="G396"/>
      <c r="H396"/>
      <c r="I396"/>
      <c r="J396"/>
    </row>
    <row r="397" spans="4:10" x14ac:dyDescent="0.25">
      <c r="D397"/>
      <c r="E397"/>
      <c r="F397"/>
      <c r="G397"/>
      <c r="H397"/>
      <c r="I397"/>
      <c r="J397"/>
    </row>
    <row r="398" spans="4:10" x14ac:dyDescent="0.25">
      <c r="D398"/>
      <c r="E398"/>
      <c r="F398"/>
      <c r="G398"/>
      <c r="H398"/>
      <c r="I398"/>
      <c r="J398"/>
    </row>
    <row r="399" spans="4:10" x14ac:dyDescent="0.25">
      <c r="D399"/>
      <c r="E399"/>
      <c r="F399"/>
      <c r="G399"/>
      <c r="H399"/>
      <c r="I399"/>
      <c r="J399"/>
    </row>
    <row r="400" spans="4:10" x14ac:dyDescent="0.25">
      <c r="D400"/>
      <c r="E400"/>
      <c r="F400"/>
      <c r="G400"/>
      <c r="H400"/>
      <c r="I400"/>
      <c r="J400"/>
    </row>
    <row r="401" spans="4:10" x14ac:dyDescent="0.25">
      <c r="D401"/>
      <c r="E401"/>
      <c r="F401"/>
      <c r="G401"/>
      <c r="H401"/>
      <c r="I401"/>
      <c r="J401"/>
    </row>
    <row r="402" spans="4:10" x14ac:dyDescent="0.25">
      <c r="D402"/>
      <c r="E402"/>
      <c r="F402"/>
      <c r="G402"/>
      <c r="H402"/>
      <c r="I402"/>
      <c r="J402"/>
    </row>
    <row r="403" spans="4:10" x14ac:dyDescent="0.25">
      <c r="D403"/>
      <c r="E403"/>
      <c r="F403"/>
      <c r="G403"/>
      <c r="H403"/>
      <c r="I403"/>
      <c r="J403"/>
    </row>
    <row r="404" spans="4:10" x14ac:dyDescent="0.25">
      <c r="D404"/>
      <c r="E404"/>
      <c r="F404"/>
      <c r="G404"/>
      <c r="H404"/>
      <c r="I404"/>
      <c r="J404"/>
    </row>
    <row r="405" spans="4:10" x14ac:dyDescent="0.25">
      <c r="D405"/>
      <c r="E405"/>
      <c r="F405"/>
      <c r="G405"/>
      <c r="H405"/>
      <c r="I405"/>
      <c r="J405"/>
    </row>
    <row r="406" spans="4:10" x14ac:dyDescent="0.25">
      <c r="D406"/>
      <c r="E406"/>
      <c r="F406"/>
      <c r="G406"/>
      <c r="H406"/>
      <c r="I406"/>
      <c r="J406"/>
    </row>
    <row r="407" spans="4:10" x14ac:dyDescent="0.25">
      <c r="D407"/>
      <c r="E407"/>
      <c r="F407"/>
      <c r="G407"/>
      <c r="H407"/>
      <c r="I407"/>
      <c r="J407"/>
    </row>
    <row r="408" spans="4:10" x14ac:dyDescent="0.25">
      <c r="D408"/>
      <c r="E408"/>
      <c r="F408"/>
      <c r="G408"/>
      <c r="H408"/>
      <c r="I408"/>
      <c r="J408"/>
    </row>
    <row r="409" spans="4:10" x14ac:dyDescent="0.25">
      <c r="D409"/>
      <c r="E409"/>
      <c r="F409"/>
      <c r="G409"/>
      <c r="H409"/>
      <c r="I409"/>
      <c r="J409"/>
    </row>
    <row r="410" spans="4:10" x14ac:dyDescent="0.25">
      <c r="D410"/>
      <c r="E410"/>
      <c r="F410"/>
      <c r="G410"/>
      <c r="H410"/>
      <c r="I410"/>
      <c r="J410"/>
    </row>
    <row r="411" spans="4:10" x14ac:dyDescent="0.25">
      <c r="D411"/>
      <c r="E411"/>
      <c r="F411"/>
      <c r="G411"/>
      <c r="H411"/>
      <c r="I411"/>
      <c r="J411"/>
    </row>
    <row r="412" spans="4:10" x14ac:dyDescent="0.25">
      <c r="D412"/>
      <c r="E412"/>
      <c r="F412"/>
      <c r="G412"/>
      <c r="H412"/>
      <c r="I412"/>
      <c r="J412"/>
    </row>
    <row r="413" spans="4:10" x14ac:dyDescent="0.25">
      <c r="D413"/>
      <c r="E413"/>
      <c r="F413"/>
      <c r="G413"/>
      <c r="H413"/>
      <c r="I413"/>
      <c r="J413"/>
    </row>
    <row r="414" spans="4:10" x14ac:dyDescent="0.25">
      <c r="D414"/>
      <c r="E414"/>
      <c r="F414"/>
      <c r="G414"/>
      <c r="H414"/>
      <c r="I414"/>
      <c r="J414"/>
    </row>
    <row r="415" spans="4:10" x14ac:dyDescent="0.25">
      <c r="D415"/>
      <c r="E415"/>
      <c r="F415"/>
      <c r="G415"/>
      <c r="H415"/>
      <c r="I415"/>
      <c r="J415"/>
    </row>
    <row r="416" spans="4:10" x14ac:dyDescent="0.25">
      <c r="D416"/>
      <c r="E416"/>
      <c r="F416"/>
      <c r="G416"/>
      <c r="H416"/>
      <c r="I416"/>
      <c r="J416"/>
    </row>
    <row r="417" spans="4:10" x14ac:dyDescent="0.25">
      <c r="D417"/>
      <c r="E417"/>
      <c r="F417"/>
      <c r="G417"/>
      <c r="H417"/>
      <c r="I417"/>
      <c r="J417"/>
    </row>
    <row r="418" spans="4:10" x14ac:dyDescent="0.25">
      <c r="D418"/>
      <c r="E418"/>
      <c r="F418"/>
      <c r="G418"/>
      <c r="H418"/>
      <c r="I418"/>
      <c r="J418"/>
    </row>
    <row r="419" spans="4:10" x14ac:dyDescent="0.25">
      <c r="D419"/>
      <c r="E419"/>
      <c r="F419"/>
      <c r="G419"/>
      <c r="H419"/>
      <c r="I419"/>
      <c r="J419"/>
    </row>
    <row r="420" spans="4:10" x14ac:dyDescent="0.25">
      <c r="D420"/>
      <c r="E420"/>
      <c r="F420"/>
      <c r="G420"/>
      <c r="H420"/>
      <c r="I420"/>
      <c r="J420"/>
    </row>
    <row r="421" spans="4:10" x14ac:dyDescent="0.25">
      <c r="D421"/>
      <c r="E421"/>
      <c r="F421"/>
      <c r="G421"/>
      <c r="H421"/>
      <c r="I421"/>
      <c r="J421"/>
    </row>
    <row r="422" spans="4:10" x14ac:dyDescent="0.25">
      <c r="D422"/>
      <c r="E422"/>
      <c r="F422"/>
      <c r="G422"/>
      <c r="H422"/>
      <c r="I422"/>
      <c r="J422"/>
    </row>
    <row r="423" spans="4:10" x14ac:dyDescent="0.25">
      <c r="D423"/>
      <c r="E423"/>
      <c r="F423"/>
      <c r="G423"/>
      <c r="H423"/>
      <c r="I423"/>
      <c r="J423"/>
    </row>
    <row r="424" spans="4:10" x14ac:dyDescent="0.25">
      <c r="D424"/>
      <c r="E424"/>
      <c r="F424"/>
      <c r="G424"/>
      <c r="H424"/>
      <c r="I424"/>
      <c r="J424"/>
    </row>
    <row r="425" spans="4:10" x14ac:dyDescent="0.25">
      <c r="D425"/>
      <c r="E425"/>
      <c r="F425"/>
      <c r="G425"/>
      <c r="H425"/>
      <c r="I425"/>
      <c r="J425"/>
    </row>
    <row r="426" spans="4:10" x14ac:dyDescent="0.25">
      <c r="D426"/>
      <c r="E426"/>
      <c r="F426"/>
      <c r="G426"/>
      <c r="H426"/>
      <c r="I426"/>
      <c r="J426"/>
    </row>
    <row r="427" spans="4:10" x14ac:dyDescent="0.25">
      <c r="D427"/>
      <c r="E427"/>
      <c r="F427"/>
      <c r="G427"/>
      <c r="H427"/>
      <c r="I427"/>
      <c r="J427"/>
    </row>
    <row r="428" spans="4:10" x14ac:dyDescent="0.25">
      <c r="D428"/>
      <c r="E428"/>
      <c r="F428"/>
      <c r="G428"/>
      <c r="H428"/>
      <c r="I428"/>
      <c r="J428"/>
    </row>
    <row r="429" spans="4:10" x14ac:dyDescent="0.25">
      <c r="D429"/>
      <c r="E429"/>
      <c r="F429"/>
      <c r="G429"/>
      <c r="H429"/>
      <c r="I429"/>
      <c r="J429"/>
    </row>
    <row r="430" spans="4:10" x14ac:dyDescent="0.25">
      <c r="D430"/>
      <c r="E430"/>
      <c r="F430"/>
      <c r="G430"/>
      <c r="H430"/>
      <c r="I430"/>
      <c r="J430"/>
    </row>
    <row r="431" spans="4:10" x14ac:dyDescent="0.25">
      <c r="D431"/>
      <c r="E431"/>
      <c r="F431"/>
      <c r="G431"/>
      <c r="H431"/>
      <c r="I431"/>
      <c r="J431"/>
    </row>
    <row r="432" spans="4:10" x14ac:dyDescent="0.25">
      <c r="D432"/>
      <c r="E432"/>
      <c r="F432"/>
      <c r="G432"/>
      <c r="H432"/>
      <c r="I432"/>
      <c r="J432"/>
    </row>
    <row r="433" spans="4:10" x14ac:dyDescent="0.25">
      <c r="D433"/>
      <c r="E433"/>
      <c r="F433"/>
      <c r="G433"/>
      <c r="H433"/>
      <c r="I433"/>
      <c r="J433"/>
    </row>
    <row r="434" spans="4:10" x14ac:dyDescent="0.25">
      <c r="D434"/>
      <c r="E434"/>
      <c r="F434"/>
      <c r="G434"/>
      <c r="H434"/>
      <c r="I434"/>
      <c r="J434"/>
    </row>
    <row r="435" spans="4:10" x14ac:dyDescent="0.25">
      <c r="D435"/>
      <c r="E435"/>
      <c r="F435"/>
      <c r="G435"/>
      <c r="H435"/>
      <c r="I435"/>
      <c r="J435"/>
    </row>
    <row r="436" spans="4:10" x14ac:dyDescent="0.25">
      <c r="D436"/>
      <c r="E436"/>
      <c r="F436"/>
      <c r="G436"/>
      <c r="H436"/>
      <c r="I436"/>
      <c r="J436"/>
    </row>
    <row r="437" spans="4:10" x14ac:dyDescent="0.25">
      <c r="D437"/>
      <c r="E437"/>
      <c r="F437"/>
      <c r="G437"/>
      <c r="H437"/>
      <c r="I437"/>
      <c r="J437"/>
    </row>
    <row r="438" spans="4:10" x14ac:dyDescent="0.25">
      <c r="D438"/>
      <c r="E438"/>
      <c r="F438"/>
      <c r="G438"/>
      <c r="H438"/>
      <c r="I438"/>
      <c r="J438"/>
    </row>
    <row r="439" spans="4:10" x14ac:dyDescent="0.25">
      <c r="D439"/>
      <c r="E439"/>
      <c r="F439"/>
      <c r="G439"/>
      <c r="H439"/>
      <c r="I439"/>
      <c r="J439"/>
    </row>
    <row r="440" spans="4:10" x14ac:dyDescent="0.25">
      <c r="D440"/>
      <c r="E440"/>
      <c r="F440"/>
      <c r="G440"/>
      <c r="H440"/>
      <c r="I440"/>
      <c r="J440"/>
    </row>
    <row r="441" spans="4:10" x14ac:dyDescent="0.25">
      <c r="D441"/>
      <c r="E441"/>
      <c r="F441"/>
      <c r="G441"/>
      <c r="H441"/>
      <c r="I441"/>
      <c r="J441"/>
    </row>
    <row r="442" spans="4:10" x14ac:dyDescent="0.25">
      <c r="D442"/>
      <c r="E442"/>
      <c r="F442"/>
      <c r="G442"/>
      <c r="H442"/>
      <c r="I442"/>
      <c r="J442"/>
    </row>
    <row r="443" spans="4:10" x14ac:dyDescent="0.25">
      <c r="D443"/>
      <c r="E443"/>
      <c r="F443"/>
      <c r="G443"/>
      <c r="H443"/>
      <c r="I443"/>
      <c r="J443"/>
    </row>
    <row r="444" spans="4:10" x14ac:dyDescent="0.25">
      <c r="D444"/>
      <c r="E444"/>
      <c r="F444"/>
      <c r="G444"/>
      <c r="H444"/>
      <c r="I444"/>
      <c r="J444"/>
    </row>
    <row r="445" spans="4:10" x14ac:dyDescent="0.25">
      <c r="D445"/>
      <c r="E445"/>
      <c r="F445"/>
      <c r="G445"/>
      <c r="H445"/>
      <c r="I445"/>
      <c r="J445"/>
    </row>
    <row r="446" spans="4:10" x14ac:dyDescent="0.25">
      <c r="D446"/>
      <c r="E446"/>
      <c r="F446"/>
      <c r="G446"/>
      <c r="H446"/>
      <c r="I446"/>
      <c r="J446"/>
    </row>
    <row r="447" spans="4:10" x14ac:dyDescent="0.25">
      <c r="D447"/>
      <c r="E447"/>
      <c r="F447"/>
      <c r="G447"/>
      <c r="H447"/>
      <c r="I447"/>
      <c r="J447"/>
    </row>
    <row r="448" spans="4:10" x14ac:dyDescent="0.25">
      <c r="D448"/>
      <c r="E448"/>
      <c r="F448"/>
      <c r="G448"/>
      <c r="H448"/>
      <c r="I448"/>
      <c r="J448"/>
    </row>
    <row r="449" spans="4:10" x14ac:dyDescent="0.25">
      <c r="D449"/>
      <c r="E449"/>
      <c r="F449"/>
      <c r="G449"/>
      <c r="H449"/>
      <c r="I449"/>
      <c r="J449"/>
    </row>
    <row r="450" spans="4:10" x14ac:dyDescent="0.25">
      <c r="D450"/>
      <c r="E450"/>
      <c r="F450"/>
      <c r="G450"/>
      <c r="H450"/>
      <c r="I450"/>
      <c r="J450"/>
    </row>
    <row r="451" spans="4:10" x14ac:dyDescent="0.25">
      <c r="D451"/>
      <c r="E451"/>
      <c r="F451"/>
      <c r="G451"/>
      <c r="H451"/>
      <c r="I451"/>
      <c r="J451"/>
    </row>
    <row r="452" spans="4:10" x14ac:dyDescent="0.25">
      <c r="D452"/>
      <c r="E452"/>
      <c r="F452"/>
      <c r="G452"/>
      <c r="H452"/>
      <c r="I452"/>
      <c r="J452"/>
    </row>
    <row r="453" spans="4:10" x14ac:dyDescent="0.25">
      <c r="D453"/>
      <c r="E453"/>
      <c r="F453"/>
      <c r="G453"/>
      <c r="H453"/>
      <c r="I453"/>
      <c r="J453"/>
    </row>
    <row r="454" spans="4:10" x14ac:dyDescent="0.25">
      <c r="D454"/>
      <c r="E454"/>
      <c r="F454"/>
      <c r="G454"/>
      <c r="H454"/>
      <c r="I454"/>
      <c r="J454"/>
    </row>
    <row r="455" spans="4:10" x14ac:dyDescent="0.25">
      <c r="D455"/>
      <c r="E455"/>
      <c r="F455"/>
      <c r="G455"/>
      <c r="H455"/>
      <c r="I455"/>
      <c r="J455"/>
    </row>
    <row r="456" spans="4:10" x14ac:dyDescent="0.25">
      <c r="D456"/>
      <c r="E456"/>
      <c r="F456"/>
      <c r="G456"/>
      <c r="H456"/>
      <c r="I456"/>
      <c r="J456"/>
    </row>
    <row r="457" spans="4:10" x14ac:dyDescent="0.25">
      <c r="D457"/>
      <c r="E457"/>
      <c r="F457"/>
      <c r="G457"/>
      <c r="H457"/>
      <c r="I457"/>
      <c r="J457"/>
    </row>
    <row r="458" spans="4:10" x14ac:dyDescent="0.25">
      <c r="D458"/>
      <c r="E458"/>
      <c r="F458"/>
      <c r="G458"/>
      <c r="H458"/>
      <c r="I458"/>
      <c r="J458"/>
    </row>
    <row r="459" spans="4:10" x14ac:dyDescent="0.25">
      <c r="D459"/>
      <c r="E459"/>
      <c r="F459"/>
      <c r="G459"/>
      <c r="H459"/>
      <c r="I459"/>
      <c r="J459"/>
    </row>
    <row r="460" spans="4:10" x14ac:dyDescent="0.25">
      <c r="D460"/>
      <c r="E460"/>
      <c r="F460"/>
      <c r="G460"/>
      <c r="H460"/>
      <c r="I460"/>
      <c r="J460"/>
    </row>
    <row r="461" spans="4:10" x14ac:dyDescent="0.25">
      <c r="D461"/>
      <c r="E461"/>
      <c r="F461"/>
      <c r="G461"/>
      <c r="H461"/>
      <c r="I461"/>
      <c r="J461"/>
    </row>
    <row r="462" spans="4:10" x14ac:dyDescent="0.25">
      <c r="D462"/>
      <c r="E462"/>
      <c r="F462"/>
      <c r="G462"/>
      <c r="H462"/>
      <c r="I462"/>
      <c r="J462"/>
    </row>
    <row r="463" spans="4:10" x14ac:dyDescent="0.25">
      <c r="D463"/>
      <c r="E463"/>
      <c r="F463"/>
      <c r="G463"/>
      <c r="H463"/>
      <c r="I463"/>
      <c r="J463"/>
    </row>
    <row r="464" spans="4:10" x14ac:dyDescent="0.25">
      <c r="D464"/>
      <c r="E464"/>
      <c r="F464"/>
      <c r="G464"/>
      <c r="H464"/>
      <c r="I464"/>
      <c r="J464"/>
    </row>
    <row r="465" spans="4:10" x14ac:dyDescent="0.25">
      <c r="D465"/>
      <c r="E465"/>
      <c r="F465"/>
      <c r="G465"/>
      <c r="H465"/>
      <c r="I465"/>
      <c r="J465"/>
    </row>
    <row r="466" spans="4:10" x14ac:dyDescent="0.25">
      <c r="D466"/>
      <c r="E466"/>
      <c r="F466"/>
      <c r="G466"/>
      <c r="H466"/>
      <c r="I466"/>
      <c r="J466"/>
    </row>
    <row r="467" spans="4:10" x14ac:dyDescent="0.25">
      <c r="D467"/>
      <c r="E467"/>
      <c r="F467"/>
      <c r="G467"/>
      <c r="H467"/>
      <c r="I467"/>
      <c r="J467"/>
    </row>
    <row r="468" spans="4:10" x14ac:dyDescent="0.25">
      <c r="D468"/>
      <c r="E468"/>
      <c r="F468"/>
      <c r="G468"/>
      <c r="H468"/>
      <c r="I468"/>
      <c r="J468"/>
    </row>
    <row r="469" spans="4:10" x14ac:dyDescent="0.25">
      <c r="D469"/>
      <c r="E469"/>
      <c r="F469"/>
      <c r="G469"/>
      <c r="H469"/>
      <c r="I469"/>
      <c r="J469"/>
    </row>
    <row r="470" spans="4:10" x14ac:dyDescent="0.25">
      <c r="D470"/>
      <c r="E470"/>
      <c r="F470"/>
      <c r="G470"/>
      <c r="H470"/>
      <c r="I470"/>
      <c r="J470"/>
    </row>
    <row r="471" spans="4:10" x14ac:dyDescent="0.25">
      <c r="D471"/>
      <c r="E471"/>
      <c r="F471"/>
      <c r="G471"/>
      <c r="H471"/>
      <c r="I471"/>
      <c r="J471"/>
    </row>
    <row r="472" spans="4:10" x14ac:dyDescent="0.25">
      <c r="D472"/>
      <c r="E472"/>
      <c r="F472"/>
      <c r="G472"/>
      <c r="H472"/>
      <c r="I472"/>
      <c r="J472"/>
    </row>
    <row r="473" spans="4:10" x14ac:dyDescent="0.25">
      <c r="D473"/>
      <c r="E473"/>
      <c r="F473"/>
      <c r="G473"/>
      <c r="H473"/>
      <c r="I473"/>
      <c r="J473"/>
    </row>
    <row r="474" spans="4:10" x14ac:dyDescent="0.25">
      <c r="D474"/>
      <c r="E474"/>
      <c r="F474"/>
      <c r="G474"/>
      <c r="H474"/>
      <c r="I474"/>
      <c r="J474"/>
    </row>
    <row r="475" spans="4:10" x14ac:dyDescent="0.25">
      <c r="D475"/>
      <c r="E475"/>
      <c r="F475"/>
      <c r="G475"/>
      <c r="H475"/>
      <c r="I475"/>
      <c r="J475"/>
    </row>
    <row r="476" spans="4:10" x14ac:dyDescent="0.25">
      <c r="D476"/>
      <c r="E476"/>
      <c r="F476"/>
      <c r="G476"/>
      <c r="H476"/>
      <c r="I476"/>
      <c r="J476"/>
    </row>
    <row r="477" spans="4:10" x14ac:dyDescent="0.25">
      <c r="D477"/>
      <c r="E477"/>
      <c r="F477"/>
      <c r="G477"/>
      <c r="H477"/>
      <c r="I477"/>
      <c r="J477"/>
    </row>
    <row r="478" spans="4:10" x14ac:dyDescent="0.25">
      <c r="D478"/>
      <c r="E478"/>
      <c r="F478"/>
      <c r="G478"/>
      <c r="H478"/>
      <c r="I478"/>
      <c r="J478"/>
    </row>
    <row r="479" spans="4:10" x14ac:dyDescent="0.25">
      <c r="D479"/>
      <c r="E479"/>
      <c r="F479"/>
      <c r="G479"/>
      <c r="H479"/>
      <c r="I479"/>
      <c r="J479"/>
    </row>
    <row r="480" spans="4:10" x14ac:dyDescent="0.25">
      <c r="D480"/>
      <c r="E480"/>
      <c r="F480"/>
      <c r="G480"/>
      <c r="H480"/>
      <c r="I480"/>
      <c r="J480"/>
    </row>
    <row r="481" spans="4:10" x14ac:dyDescent="0.25">
      <c r="D481"/>
      <c r="E481"/>
      <c r="F481"/>
      <c r="G481"/>
      <c r="H481"/>
      <c r="I481"/>
      <c r="J481"/>
    </row>
    <row r="482" spans="4:10" x14ac:dyDescent="0.25">
      <c r="D482"/>
      <c r="E482"/>
      <c r="F482"/>
      <c r="G482"/>
      <c r="H482"/>
      <c r="I482"/>
      <c r="J482"/>
    </row>
    <row r="483" spans="4:10" x14ac:dyDescent="0.25">
      <c r="D483"/>
      <c r="E483"/>
      <c r="F483"/>
      <c r="G483"/>
      <c r="H483"/>
      <c r="I483"/>
      <c r="J483"/>
    </row>
    <row r="484" spans="4:10" x14ac:dyDescent="0.25">
      <c r="D484"/>
      <c r="E484"/>
      <c r="F484"/>
      <c r="G484"/>
      <c r="H484"/>
      <c r="I484"/>
      <c r="J484"/>
    </row>
    <row r="485" spans="4:10" x14ac:dyDescent="0.25">
      <c r="D485"/>
      <c r="E485"/>
      <c r="F485"/>
      <c r="G485"/>
      <c r="H485"/>
      <c r="I485"/>
      <c r="J485"/>
    </row>
    <row r="486" spans="4:10" x14ac:dyDescent="0.25">
      <c r="D486"/>
      <c r="E486"/>
      <c r="F486"/>
      <c r="G486"/>
      <c r="H486"/>
      <c r="I486"/>
      <c r="J486"/>
    </row>
    <row r="487" spans="4:10" x14ac:dyDescent="0.25">
      <c r="D487"/>
      <c r="E487"/>
      <c r="F487"/>
      <c r="G487"/>
      <c r="H487"/>
      <c r="I487"/>
      <c r="J487"/>
    </row>
    <row r="488" spans="4:10" x14ac:dyDescent="0.25">
      <c r="D488"/>
      <c r="E488"/>
      <c r="F488"/>
      <c r="G488"/>
      <c r="H488"/>
      <c r="I488"/>
      <c r="J488"/>
    </row>
    <row r="489" spans="4:10" x14ac:dyDescent="0.25">
      <c r="D489"/>
      <c r="E489"/>
      <c r="F489"/>
      <c r="G489"/>
      <c r="H489"/>
      <c r="I489"/>
      <c r="J489"/>
    </row>
    <row r="490" spans="4:10" x14ac:dyDescent="0.25">
      <c r="D490"/>
      <c r="E490"/>
      <c r="F490"/>
      <c r="G490"/>
      <c r="H490"/>
      <c r="I490"/>
      <c r="J490"/>
    </row>
    <row r="491" spans="4:10" x14ac:dyDescent="0.25">
      <c r="D491"/>
      <c r="E491"/>
      <c r="F491"/>
      <c r="G491"/>
      <c r="H491"/>
      <c r="I491"/>
      <c r="J491"/>
    </row>
    <row r="492" spans="4:10" x14ac:dyDescent="0.25">
      <c r="D492"/>
      <c r="E492"/>
      <c r="F492"/>
      <c r="G492"/>
      <c r="H492"/>
      <c r="I492"/>
      <c r="J492"/>
    </row>
    <row r="493" spans="4:10" x14ac:dyDescent="0.25">
      <c r="D493"/>
      <c r="E493"/>
      <c r="F493"/>
      <c r="G493"/>
      <c r="H493"/>
      <c r="I493"/>
      <c r="J493"/>
    </row>
    <row r="494" spans="4:10" x14ac:dyDescent="0.25">
      <c r="D494"/>
      <c r="E494"/>
      <c r="F494"/>
      <c r="G494"/>
      <c r="H494"/>
      <c r="I494"/>
      <c r="J494"/>
    </row>
    <row r="495" spans="4:10" x14ac:dyDescent="0.25">
      <c r="D495"/>
      <c r="E495"/>
      <c r="F495"/>
      <c r="G495"/>
      <c r="H495"/>
      <c r="I495"/>
      <c r="J495"/>
    </row>
    <row r="496" spans="4:10" x14ac:dyDescent="0.25">
      <c r="D496"/>
      <c r="E496"/>
      <c r="F496"/>
      <c r="G496"/>
      <c r="H496"/>
      <c r="I496"/>
      <c r="J496"/>
    </row>
    <row r="497" spans="4:10" x14ac:dyDescent="0.25">
      <c r="D497"/>
      <c r="E497"/>
      <c r="F497"/>
      <c r="G497"/>
      <c r="H497"/>
      <c r="I497"/>
      <c r="J497"/>
    </row>
    <row r="498" spans="4:10" x14ac:dyDescent="0.25">
      <c r="D498"/>
      <c r="E498"/>
      <c r="F498"/>
      <c r="G498"/>
      <c r="H498"/>
      <c r="I498"/>
      <c r="J498"/>
    </row>
    <row r="499" spans="4:10" x14ac:dyDescent="0.25">
      <c r="D499"/>
      <c r="E499"/>
      <c r="F499"/>
      <c r="G499"/>
      <c r="H499"/>
      <c r="I499"/>
      <c r="J499"/>
    </row>
    <row r="500" spans="4:10" x14ac:dyDescent="0.25">
      <c r="D500"/>
      <c r="E500"/>
      <c r="F500"/>
      <c r="G500"/>
      <c r="H500"/>
      <c r="I500"/>
      <c r="J500"/>
    </row>
    <row r="501" spans="4:10" x14ac:dyDescent="0.25">
      <c r="D501"/>
      <c r="E501"/>
      <c r="F501"/>
      <c r="G501"/>
      <c r="H501"/>
      <c r="I501"/>
      <c r="J501"/>
    </row>
    <row r="502" spans="4:10" x14ac:dyDescent="0.25">
      <c r="D502"/>
      <c r="E502"/>
      <c r="F502"/>
      <c r="G502"/>
      <c r="H502"/>
      <c r="I502"/>
      <c r="J502"/>
    </row>
    <row r="503" spans="4:10" x14ac:dyDescent="0.25">
      <c r="D503"/>
      <c r="E503"/>
      <c r="F503"/>
      <c r="G503"/>
      <c r="H503"/>
      <c r="I503"/>
      <c r="J503"/>
    </row>
    <row r="504" spans="4:10" x14ac:dyDescent="0.25">
      <c r="D504"/>
      <c r="E504"/>
      <c r="F504"/>
      <c r="G504"/>
      <c r="H504"/>
      <c r="I504"/>
      <c r="J504"/>
    </row>
    <row r="505" spans="4:10" x14ac:dyDescent="0.25">
      <c r="D505"/>
      <c r="E505"/>
      <c r="F505"/>
      <c r="G505"/>
      <c r="H505"/>
      <c r="I505"/>
      <c r="J505"/>
    </row>
    <row r="506" spans="4:10" x14ac:dyDescent="0.25">
      <c r="D506"/>
      <c r="E506"/>
      <c r="F506"/>
      <c r="G506"/>
      <c r="H506"/>
      <c r="I506"/>
      <c r="J506"/>
    </row>
    <row r="507" spans="4:10" x14ac:dyDescent="0.25">
      <c r="D507"/>
      <c r="E507"/>
      <c r="F507"/>
      <c r="G507"/>
      <c r="H507"/>
      <c r="I507"/>
      <c r="J507"/>
    </row>
    <row r="508" spans="4:10" x14ac:dyDescent="0.25">
      <c r="D508"/>
      <c r="E508"/>
      <c r="F508"/>
      <c r="G508"/>
      <c r="H508"/>
      <c r="I508"/>
      <c r="J508"/>
    </row>
    <row r="509" spans="4:10" x14ac:dyDescent="0.25">
      <c r="D509"/>
      <c r="E509"/>
      <c r="F509"/>
      <c r="G509"/>
      <c r="H509"/>
      <c r="I509"/>
      <c r="J509"/>
    </row>
    <row r="510" spans="4:10" x14ac:dyDescent="0.25">
      <c r="D510"/>
      <c r="E510"/>
      <c r="F510"/>
      <c r="G510"/>
      <c r="H510"/>
      <c r="I510"/>
      <c r="J510"/>
    </row>
    <row r="511" spans="4:10" x14ac:dyDescent="0.25">
      <c r="D511"/>
      <c r="E511"/>
      <c r="F511"/>
      <c r="G511"/>
      <c r="H511"/>
      <c r="I511"/>
      <c r="J511"/>
    </row>
    <row r="512" spans="4:10" x14ac:dyDescent="0.25">
      <c r="D512"/>
      <c r="E512"/>
      <c r="F512"/>
      <c r="G512"/>
      <c r="H512"/>
      <c r="I512"/>
      <c r="J512"/>
    </row>
    <row r="513" spans="4:10" x14ac:dyDescent="0.25">
      <c r="D513"/>
      <c r="E513"/>
      <c r="F513"/>
      <c r="G513"/>
      <c r="H513"/>
      <c r="I513"/>
      <c r="J513"/>
    </row>
    <row r="514" spans="4:10" x14ac:dyDescent="0.25">
      <c r="D514"/>
      <c r="E514"/>
      <c r="F514"/>
      <c r="G514"/>
      <c r="H514"/>
      <c r="I514"/>
      <c r="J514"/>
    </row>
    <row r="515" spans="4:10" x14ac:dyDescent="0.25">
      <c r="D515"/>
      <c r="E515"/>
      <c r="F515"/>
      <c r="G515"/>
      <c r="H515"/>
      <c r="I515"/>
      <c r="J515"/>
    </row>
    <row r="516" spans="4:10" x14ac:dyDescent="0.25">
      <c r="D516"/>
      <c r="E516"/>
      <c r="F516"/>
      <c r="G516"/>
      <c r="H516"/>
      <c r="I516"/>
      <c r="J516"/>
    </row>
    <row r="517" spans="4:10" x14ac:dyDescent="0.25">
      <c r="D517"/>
      <c r="E517"/>
      <c r="F517"/>
      <c r="G517"/>
      <c r="H517"/>
      <c r="I517"/>
      <c r="J517"/>
    </row>
    <row r="518" spans="4:10" x14ac:dyDescent="0.25">
      <c r="D518"/>
      <c r="E518"/>
      <c r="F518"/>
      <c r="G518"/>
      <c r="H518"/>
      <c r="I518"/>
      <c r="J518"/>
    </row>
    <row r="519" spans="4:10" x14ac:dyDescent="0.25">
      <c r="D519"/>
      <c r="E519"/>
      <c r="F519"/>
      <c r="G519"/>
      <c r="H519"/>
      <c r="I519"/>
      <c r="J519"/>
    </row>
    <row r="520" spans="4:10" x14ac:dyDescent="0.25">
      <c r="D520"/>
      <c r="E520"/>
      <c r="F520"/>
      <c r="G520"/>
      <c r="H520"/>
      <c r="I520"/>
      <c r="J520"/>
    </row>
    <row r="521" spans="4:10" x14ac:dyDescent="0.25">
      <c r="D521"/>
      <c r="E521"/>
      <c r="F521"/>
      <c r="G521"/>
      <c r="H521"/>
      <c r="I521"/>
      <c r="J521"/>
    </row>
    <row r="522" spans="4:10" x14ac:dyDescent="0.25">
      <c r="D522"/>
      <c r="E522"/>
      <c r="F522"/>
      <c r="G522"/>
      <c r="H522"/>
      <c r="I522"/>
      <c r="J522"/>
    </row>
    <row r="523" spans="4:10" x14ac:dyDescent="0.25">
      <c r="D523"/>
      <c r="E523"/>
      <c r="F523"/>
      <c r="G523"/>
      <c r="H523"/>
      <c r="I523"/>
      <c r="J523"/>
    </row>
    <row r="524" spans="4:10" x14ac:dyDescent="0.25">
      <c r="D524"/>
      <c r="E524"/>
      <c r="F524"/>
      <c r="G524"/>
      <c r="H524"/>
      <c r="I524"/>
      <c r="J524"/>
    </row>
    <row r="525" spans="4:10" x14ac:dyDescent="0.25">
      <c r="D525"/>
      <c r="E525"/>
      <c r="F525"/>
      <c r="G525"/>
      <c r="H525"/>
      <c r="I525"/>
      <c r="J525"/>
    </row>
    <row r="526" spans="4:10" x14ac:dyDescent="0.25">
      <c r="D526"/>
      <c r="E526"/>
      <c r="F526"/>
      <c r="G526"/>
      <c r="H526"/>
      <c r="I526"/>
      <c r="J526"/>
    </row>
    <row r="527" spans="4:10" x14ac:dyDescent="0.25">
      <c r="D527"/>
      <c r="E527"/>
      <c r="F527"/>
      <c r="G527"/>
      <c r="H527"/>
      <c r="I527"/>
      <c r="J527"/>
    </row>
    <row r="528" spans="4:10" x14ac:dyDescent="0.25">
      <c r="D528"/>
      <c r="E528"/>
      <c r="F528"/>
      <c r="G528"/>
      <c r="H528"/>
      <c r="I528"/>
      <c r="J528"/>
    </row>
    <row r="529" spans="4:10" x14ac:dyDescent="0.25">
      <c r="D529"/>
      <c r="E529"/>
      <c r="F529"/>
      <c r="G529"/>
      <c r="H529"/>
      <c r="I529"/>
      <c r="J529"/>
    </row>
    <row r="530" spans="4:10" x14ac:dyDescent="0.25">
      <c r="D530"/>
      <c r="E530"/>
      <c r="F530"/>
      <c r="G530"/>
      <c r="H530"/>
      <c r="I530"/>
      <c r="J530"/>
    </row>
    <row r="531" spans="4:10" x14ac:dyDescent="0.25">
      <c r="D531"/>
      <c r="E531"/>
      <c r="F531"/>
      <c r="G531"/>
      <c r="H531"/>
      <c r="I531"/>
      <c r="J531"/>
    </row>
    <row r="532" spans="4:10" x14ac:dyDescent="0.25">
      <c r="D532"/>
      <c r="E532"/>
      <c r="F532"/>
      <c r="G532"/>
      <c r="H532"/>
      <c r="I532"/>
      <c r="J532"/>
    </row>
    <row r="533" spans="4:10" x14ac:dyDescent="0.25">
      <c r="D533"/>
      <c r="E533"/>
      <c r="F533"/>
      <c r="G533"/>
      <c r="H533"/>
      <c r="I533"/>
      <c r="J533"/>
    </row>
    <row r="534" spans="4:10" x14ac:dyDescent="0.25">
      <c r="D534"/>
      <c r="E534"/>
      <c r="F534"/>
      <c r="G534"/>
      <c r="H534"/>
      <c r="I534"/>
      <c r="J534"/>
    </row>
    <row r="535" spans="4:10" x14ac:dyDescent="0.25">
      <c r="D535"/>
      <c r="E535"/>
      <c r="F535"/>
      <c r="G535"/>
      <c r="H535"/>
      <c r="I535"/>
      <c r="J535"/>
    </row>
    <row r="536" spans="4:10" x14ac:dyDescent="0.25">
      <c r="D536"/>
      <c r="E536"/>
      <c r="F536"/>
      <c r="G536"/>
      <c r="H536"/>
      <c r="I536"/>
      <c r="J536"/>
    </row>
    <row r="537" spans="4:10" x14ac:dyDescent="0.25">
      <c r="D537"/>
      <c r="E537"/>
      <c r="F537"/>
      <c r="G537"/>
      <c r="H537"/>
      <c r="I537"/>
      <c r="J537"/>
    </row>
    <row r="538" spans="4:10" x14ac:dyDescent="0.25">
      <c r="D538"/>
      <c r="E538"/>
      <c r="F538"/>
      <c r="G538"/>
      <c r="H538"/>
      <c r="I538"/>
      <c r="J538"/>
    </row>
    <row r="539" spans="4:10" x14ac:dyDescent="0.25">
      <c r="D539"/>
      <c r="E539"/>
      <c r="F539"/>
      <c r="G539"/>
      <c r="H539"/>
      <c r="I539"/>
      <c r="J539"/>
    </row>
    <row r="540" spans="4:10" x14ac:dyDescent="0.25">
      <c r="D540"/>
      <c r="E540"/>
      <c r="F540"/>
      <c r="G540"/>
      <c r="H540"/>
      <c r="I540"/>
      <c r="J540"/>
    </row>
    <row r="541" spans="4:10" x14ac:dyDescent="0.25">
      <c r="D541"/>
      <c r="E541"/>
      <c r="F541"/>
      <c r="G541"/>
      <c r="H541"/>
      <c r="I541"/>
      <c r="J541"/>
    </row>
    <row r="542" spans="4:10" x14ac:dyDescent="0.25">
      <c r="D542"/>
      <c r="E542"/>
      <c r="F542"/>
      <c r="G542"/>
      <c r="H542"/>
      <c r="I542"/>
      <c r="J542"/>
    </row>
    <row r="543" spans="4:10" x14ac:dyDescent="0.25">
      <c r="D543"/>
      <c r="E543"/>
      <c r="F543"/>
      <c r="G543"/>
      <c r="H543"/>
      <c r="I543"/>
      <c r="J543"/>
    </row>
    <row r="544" spans="4:10" x14ac:dyDescent="0.25">
      <c r="D544"/>
      <c r="E544"/>
      <c r="F544"/>
      <c r="G544"/>
      <c r="H544"/>
      <c r="I544"/>
      <c r="J544"/>
    </row>
    <row r="545" spans="4:10" x14ac:dyDescent="0.25">
      <c r="D545"/>
      <c r="E545"/>
      <c r="F545"/>
      <c r="G545"/>
      <c r="H545"/>
      <c r="I545"/>
      <c r="J545"/>
    </row>
    <row r="546" spans="4:10" x14ac:dyDescent="0.25">
      <c r="D546"/>
      <c r="E546"/>
      <c r="F546"/>
      <c r="G546"/>
      <c r="H546"/>
      <c r="I546"/>
      <c r="J546"/>
    </row>
    <row r="547" spans="4:10" x14ac:dyDescent="0.25">
      <c r="D547"/>
      <c r="E547"/>
      <c r="F547"/>
      <c r="G547"/>
      <c r="H547"/>
      <c r="I547"/>
      <c r="J547"/>
    </row>
    <row r="548" spans="4:10" x14ac:dyDescent="0.25">
      <c r="D548"/>
      <c r="E548"/>
      <c r="F548"/>
      <c r="G548"/>
      <c r="H548"/>
      <c r="I548"/>
      <c r="J548"/>
    </row>
    <row r="549" spans="4:10" x14ac:dyDescent="0.25">
      <c r="D549"/>
      <c r="E549"/>
      <c r="F549"/>
      <c r="G549"/>
      <c r="H549"/>
      <c r="I549"/>
      <c r="J549"/>
    </row>
    <row r="550" spans="4:10" x14ac:dyDescent="0.25">
      <c r="D550"/>
      <c r="E550"/>
      <c r="F550"/>
      <c r="G550"/>
      <c r="H550"/>
      <c r="I550"/>
      <c r="J550"/>
    </row>
    <row r="551" spans="4:10" x14ac:dyDescent="0.25">
      <c r="D551"/>
      <c r="E551"/>
      <c r="F551"/>
      <c r="G551"/>
      <c r="H551"/>
      <c r="I551"/>
      <c r="J551"/>
    </row>
    <row r="552" spans="4:10" x14ac:dyDescent="0.25">
      <c r="D552"/>
      <c r="E552"/>
      <c r="F552"/>
      <c r="G552"/>
      <c r="H552"/>
      <c r="I552"/>
      <c r="J552"/>
    </row>
    <row r="553" spans="4:10" x14ac:dyDescent="0.25">
      <c r="D553"/>
      <c r="E553"/>
      <c r="F553"/>
      <c r="G553"/>
      <c r="H553"/>
      <c r="I553"/>
      <c r="J553"/>
    </row>
    <row r="554" spans="4:10" x14ac:dyDescent="0.25">
      <c r="D554"/>
      <c r="E554"/>
      <c r="F554"/>
      <c r="G554"/>
      <c r="H554"/>
      <c r="I554"/>
      <c r="J554"/>
    </row>
    <row r="555" spans="4:10" x14ac:dyDescent="0.25">
      <c r="D555"/>
      <c r="E555"/>
      <c r="F555"/>
      <c r="G555"/>
      <c r="H555"/>
      <c r="I555"/>
      <c r="J555"/>
    </row>
    <row r="556" spans="4:10" x14ac:dyDescent="0.25">
      <c r="D556"/>
      <c r="E556"/>
      <c r="F556"/>
      <c r="G556"/>
      <c r="H556"/>
      <c r="I556"/>
      <c r="J556"/>
    </row>
    <row r="557" spans="4:10" x14ac:dyDescent="0.25">
      <c r="D557"/>
      <c r="E557"/>
      <c r="F557"/>
      <c r="G557"/>
      <c r="H557"/>
      <c r="I557"/>
      <c r="J557"/>
    </row>
    <row r="558" spans="4:10" x14ac:dyDescent="0.25">
      <c r="D558"/>
      <c r="E558"/>
      <c r="F558"/>
      <c r="G558"/>
      <c r="H558"/>
      <c r="I558"/>
      <c r="J558"/>
    </row>
    <row r="559" spans="4:10" x14ac:dyDescent="0.25">
      <c r="D559"/>
      <c r="E559"/>
      <c r="F559"/>
      <c r="G559"/>
      <c r="H559"/>
      <c r="I559"/>
      <c r="J559"/>
    </row>
    <row r="560" spans="4:10" x14ac:dyDescent="0.25">
      <c r="D560"/>
      <c r="E560"/>
      <c r="F560"/>
      <c r="G560"/>
      <c r="H560"/>
      <c r="I560"/>
      <c r="J560"/>
    </row>
    <row r="561" spans="4:10" x14ac:dyDescent="0.25">
      <c r="D561"/>
      <c r="E561"/>
      <c r="F561"/>
      <c r="G561"/>
      <c r="H561"/>
      <c r="I561"/>
      <c r="J561"/>
    </row>
    <row r="562" spans="4:10" x14ac:dyDescent="0.25">
      <c r="D562"/>
      <c r="E562"/>
      <c r="F562"/>
      <c r="G562"/>
      <c r="H562"/>
      <c r="I562"/>
      <c r="J562"/>
    </row>
    <row r="563" spans="4:10" x14ac:dyDescent="0.25">
      <c r="D563"/>
      <c r="E563"/>
      <c r="F563"/>
      <c r="G563"/>
      <c r="H563"/>
      <c r="I563"/>
      <c r="J563"/>
    </row>
    <row r="564" spans="4:10" x14ac:dyDescent="0.25">
      <c r="D564"/>
      <c r="E564"/>
      <c r="F564"/>
      <c r="G564"/>
      <c r="H564"/>
      <c r="I564"/>
      <c r="J564"/>
    </row>
    <row r="565" spans="4:10" x14ac:dyDescent="0.25">
      <c r="D565"/>
      <c r="E565"/>
      <c r="F565"/>
      <c r="G565"/>
      <c r="H565"/>
      <c r="I565"/>
      <c r="J565"/>
    </row>
    <row r="566" spans="4:10" x14ac:dyDescent="0.25">
      <c r="D566"/>
      <c r="E566"/>
      <c r="F566"/>
      <c r="G566"/>
      <c r="H566"/>
      <c r="I566"/>
      <c r="J566"/>
    </row>
    <row r="567" spans="4:10" x14ac:dyDescent="0.25">
      <c r="D567"/>
      <c r="E567"/>
      <c r="F567"/>
      <c r="G567"/>
      <c r="H567"/>
      <c r="I567"/>
      <c r="J567"/>
    </row>
    <row r="568" spans="4:10" x14ac:dyDescent="0.25">
      <c r="D568"/>
      <c r="E568"/>
      <c r="F568"/>
      <c r="G568"/>
      <c r="H568"/>
      <c r="I568"/>
      <c r="J568"/>
    </row>
    <row r="569" spans="4:10" x14ac:dyDescent="0.25">
      <c r="D569"/>
      <c r="E569"/>
      <c r="F569"/>
      <c r="G569"/>
      <c r="H569"/>
      <c r="I569"/>
      <c r="J569"/>
    </row>
    <row r="570" spans="4:10" x14ac:dyDescent="0.25">
      <c r="D570"/>
      <c r="E570"/>
      <c r="F570"/>
      <c r="G570"/>
      <c r="H570"/>
      <c r="I570"/>
      <c r="J570"/>
    </row>
    <row r="571" spans="4:10" x14ac:dyDescent="0.25">
      <c r="D571"/>
      <c r="E571"/>
      <c r="F571"/>
      <c r="G571"/>
      <c r="H571"/>
      <c r="I571"/>
      <c r="J571"/>
    </row>
    <row r="572" spans="4:10" x14ac:dyDescent="0.25">
      <c r="D572"/>
      <c r="E572"/>
      <c r="F572"/>
      <c r="G572"/>
      <c r="H572"/>
      <c r="I572"/>
      <c r="J572"/>
    </row>
    <row r="573" spans="4:10" x14ac:dyDescent="0.25">
      <c r="D573"/>
      <c r="E573"/>
      <c r="F573"/>
      <c r="G573"/>
      <c r="H573"/>
      <c r="I573"/>
      <c r="J573"/>
    </row>
    <row r="574" spans="4:10" x14ac:dyDescent="0.25">
      <c r="D574"/>
      <c r="E574"/>
      <c r="F574"/>
      <c r="G574"/>
      <c r="H574"/>
      <c r="I574"/>
      <c r="J574"/>
    </row>
    <row r="575" spans="4:10" x14ac:dyDescent="0.25">
      <c r="D575"/>
      <c r="E575"/>
      <c r="F575"/>
      <c r="G575"/>
      <c r="H575"/>
      <c r="I575"/>
      <c r="J575"/>
    </row>
    <row r="576" spans="4:10" x14ac:dyDescent="0.25">
      <c r="D576"/>
      <c r="E576"/>
      <c r="F576"/>
      <c r="G576"/>
      <c r="H576"/>
      <c r="I576"/>
      <c r="J576"/>
    </row>
    <row r="577" spans="4:10" x14ac:dyDescent="0.25">
      <c r="D577"/>
      <c r="E577"/>
      <c r="F577"/>
      <c r="G577"/>
      <c r="H577"/>
      <c r="I577"/>
      <c r="J577"/>
    </row>
    <row r="578" spans="4:10" x14ac:dyDescent="0.25">
      <c r="D578"/>
      <c r="E578"/>
      <c r="F578"/>
      <c r="G578"/>
      <c r="H578"/>
      <c r="I578"/>
      <c r="J578"/>
    </row>
    <row r="579" spans="4:10" x14ac:dyDescent="0.25">
      <c r="D579"/>
      <c r="E579"/>
      <c r="F579"/>
      <c r="G579"/>
      <c r="H579"/>
      <c r="I579"/>
      <c r="J579"/>
    </row>
    <row r="580" spans="4:10" x14ac:dyDescent="0.25">
      <c r="D580"/>
      <c r="E580"/>
      <c r="F580"/>
      <c r="G580"/>
      <c r="H580"/>
      <c r="I580"/>
      <c r="J580"/>
    </row>
    <row r="581" spans="4:10" x14ac:dyDescent="0.25">
      <c r="D581"/>
      <c r="E581"/>
      <c r="F581"/>
      <c r="G581"/>
      <c r="H581"/>
      <c r="I581"/>
      <c r="J581"/>
    </row>
    <row r="582" spans="4:10" x14ac:dyDescent="0.25">
      <c r="D582"/>
      <c r="E582"/>
      <c r="F582"/>
      <c r="G582"/>
      <c r="H582"/>
      <c r="I582"/>
      <c r="J582"/>
    </row>
    <row r="583" spans="4:10" x14ac:dyDescent="0.25">
      <c r="D583"/>
      <c r="E583"/>
      <c r="F583"/>
      <c r="G583"/>
      <c r="H583"/>
      <c r="I583"/>
      <c r="J583"/>
    </row>
    <row r="584" spans="4:10" x14ac:dyDescent="0.25">
      <c r="D584"/>
      <c r="E584"/>
      <c r="F584"/>
      <c r="G584"/>
      <c r="H584"/>
      <c r="I584"/>
      <c r="J584"/>
    </row>
    <row r="585" spans="4:10" x14ac:dyDescent="0.25">
      <c r="D585"/>
      <c r="E585"/>
      <c r="F585"/>
      <c r="G585"/>
      <c r="H585"/>
      <c r="I585"/>
      <c r="J585"/>
    </row>
    <row r="586" spans="4:10" x14ac:dyDescent="0.25">
      <c r="D586"/>
      <c r="E586"/>
      <c r="F586"/>
      <c r="G586"/>
      <c r="H586"/>
      <c r="I586"/>
      <c r="J586"/>
    </row>
    <row r="587" spans="4:10" x14ac:dyDescent="0.25">
      <c r="D587"/>
      <c r="E587"/>
      <c r="F587"/>
      <c r="G587"/>
      <c r="H587"/>
      <c r="I587"/>
      <c r="J587"/>
    </row>
    <row r="588" spans="4:10" x14ac:dyDescent="0.25">
      <c r="D588"/>
      <c r="E588"/>
      <c r="F588"/>
      <c r="G588"/>
      <c r="H588"/>
      <c r="I588"/>
      <c r="J588"/>
    </row>
    <row r="589" spans="4:10" x14ac:dyDescent="0.25">
      <c r="D589"/>
      <c r="E589"/>
      <c r="F589"/>
      <c r="G589"/>
      <c r="H589"/>
      <c r="I589"/>
      <c r="J589"/>
    </row>
    <row r="590" spans="4:10" x14ac:dyDescent="0.25">
      <c r="D590"/>
      <c r="E590"/>
      <c r="F590"/>
      <c r="G590"/>
      <c r="H590"/>
      <c r="I590"/>
      <c r="J590"/>
    </row>
    <row r="591" spans="4:10" x14ac:dyDescent="0.25">
      <c r="D591"/>
      <c r="E591"/>
      <c r="F591"/>
      <c r="G591"/>
      <c r="H591"/>
      <c r="I591"/>
      <c r="J591"/>
    </row>
    <row r="592" spans="4:10" x14ac:dyDescent="0.25">
      <c r="D592"/>
      <c r="E592"/>
      <c r="F592"/>
      <c r="G592"/>
      <c r="H592"/>
      <c r="I592"/>
      <c r="J592"/>
    </row>
    <row r="593" spans="4:10" x14ac:dyDescent="0.25">
      <c r="D593"/>
      <c r="E593"/>
      <c r="F593"/>
      <c r="G593"/>
      <c r="H593"/>
      <c r="I593"/>
      <c r="J593"/>
    </row>
    <row r="594" spans="4:10" x14ac:dyDescent="0.25">
      <c r="D594"/>
      <c r="E594"/>
      <c r="F594"/>
      <c r="G594"/>
      <c r="H594"/>
      <c r="I594"/>
      <c r="J594"/>
    </row>
    <row r="595" spans="4:10" x14ac:dyDescent="0.25">
      <c r="D595"/>
      <c r="E595"/>
      <c r="F595"/>
      <c r="G595"/>
      <c r="H595"/>
      <c r="I595"/>
      <c r="J595"/>
    </row>
    <row r="596" spans="4:10" x14ac:dyDescent="0.25">
      <c r="D596"/>
      <c r="E596"/>
      <c r="F596"/>
      <c r="G596"/>
      <c r="H596"/>
      <c r="I596"/>
      <c r="J596"/>
    </row>
    <row r="597" spans="4:10" x14ac:dyDescent="0.25">
      <c r="D597"/>
      <c r="E597"/>
      <c r="F597"/>
      <c r="G597"/>
      <c r="H597"/>
      <c r="I597"/>
      <c r="J597"/>
    </row>
    <row r="598" spans="4:10" x14ac:dyDescent="0.25">
      <c r="D598"/>
      <c r="E598"/>
      <c r="F598"/>
      <c r="G598"/>
      <c r="H598"/>
      <c r="I598"/>
      <c r="J598"/>
    </row>
    <row r="599" spans="4:10" x14ac:dyDescent="0.25">
      <c r="D599"/>
      <c r="E599"/>
      <c r="F599"/>
      <c r="G599"/>
      <c r="H599"/>
      <c r="I599"/>
      <c r="J599"/>
    </row>
    <row r="600" spans="4:10" x14ac:dyDescent="0.25">
      <c r="D600"/>
      <c r="E600"/>
      <c r="F600"/>
      <c r="G600"/>
      <c r="H600"/>
      <c r="I600"/>
      <c r="J600"/>
    </row>
    <row r="601" spans="4:10" x14ac:dyDescent="0.25">
      <c r="D601"/>
      <c r="E601"/>
      <c r="F601"/>
      <c r="G601"/>
      <c r="H601"/>
      <c r="I601"/>
      <c r="J601"/>
    </row>
    <row r="602" spans="4:10" x14ac:dyDescent="0.25">
      <c r="D602"/>
      <c r="E602"/>
      <c r="F602"/>
      <c r="G602"/>
      <c r="H602"/>
      <c r="I602"/>
      <c r="J602"/>
    </row>
    <row r="603" spans="4:10" x14ac:dyDescent="0.25">
      <c r="D603"/>
      <c r="E603"/>
      <c r="F603"/>
      <c r="G603"/>
      <c r="H603"/>
      <c r="I603"/>
      <c r="J603"/>
    </row>
    <row r="604" spans="4:10" x14ac:dyDescent="0.25">
      <c r="D604"/>
      <c r="E604"/>
      <c r="F604"/>
      <c r="G604"/>
      <c r="H604"/>
      <c r="I604"/>
      <c r="J604"/>
    </row>
  </sheetData>
  <sortState ref="L17:X39">
    <sortCondition ref="X17:X39"/>
  </sortState>
  <mergeCells count="3">
    <mergeCell ref="A2:B2"/>
    <mergeCell ref="F2:G2"/>
    <mergeCell ref="L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6"/>
  <sheetViews>
    <sheetView topLeftCell="C1" workbookViewId="0">
      <selection activeCell="M18" sqref="M18"/>
    </sheetView>
  </sheetViews>
  <sheetFormatPr baseColWidth="10" defaultRowHeight="15" x14ac:dyDescent="0.25"/>
  <sheetData>
    <row r="5" spans="1:18" x14ac:dyDescent="0.25">
      <c r="A5" s="6" t="s">
        <v>2</v>
      </c>
      <c r="D5" s="10"/>
      <c r="E5" s="10"/>
      <c r="F5" s="10"/>
    </row>
    <row r="6" spans="1:18" x14ac:dyDescent="0.25">
      <c r="A6" s="1" t="s">
        <v>18</v>
      </c>
      <c r="B6" s="1" t="s">
        <v>17</v>
      </c>
      <c r="C6" s="1" t="s">
        <v>16</v>
      </c>
      <c r="D6" s="3" t="s">
        <v>21</v>
      </c>
      <c r="E6" s="3" t="s">
        <v>22</v>
      </c>
      <c r="F6" s="3" t="s">
        <v>19</v>
      </c>
    </row>
    <row r="7" spans="1:18" x14ac:dyDescent="0.25">
      <c r="H7" t="s">
        <v>9</v>
      </c>
    </row>
    <row r="8" spans="1:18" x14ac:dyDescent="0.25">
      <c r="A8" s="1" t="s">
        <v>41</v>
      </c>
    </row>
    <row r="9" spans="1:18" x14ac:dyDescent="0.25">
      <c r="A9" s="1" t="s">
        <v>26</v>
      </c>
      <c r="B9" s="1">
        <v>50</v>
      </c>
      <c r="G9" s="4" t="s">
        <v>7</v>
      </c>
      <c r="H9" s="4" t="s">
        <v>10</v>
      </c>
      <c r="I9" s="1" t="s">
        <v>12</v>
      </c>
      <c r="J9" s="1" t="s">
        <v>43</v>
      </c>
      <c r="K9" s="1" t="s">
        <v>44</v>
      </c>
      <c r="M9" s="4" t="s">
        <v>10</v>
      </c>
      <c r="N9" s="4" t="s">
        <v>7</v>
      </c>
      <c r="O9" s="1" t="s">
        <v>45</v>
      </c>
      <c r="P9" s="1" t="s">
        <v>46</v>
      </c>
      <c r="Q9" s="1" t="s">
        <v>43</v>
      </c>
      <c r="R9" s="1" t="s">
        <v>44</v>
      </c>
    </row>
    <row r="10" spans="1:18" x14ac:dyDescent="0.25">
      <c r="G10" s="38">
        <f t="shared" ref="G10:G32" si="0">A14*$B$14</f>
        <v>10000</v>
      </c>
      <c r="H10" s="38">
        <f>1/(2*LN(2)*G10*$B$9)</f>
        <v>1.4426950408889634E-6</v>
      </c>
      <c r="I10" s="1"/>
      <c r="J10" s="1"/>
      <c r="K10" s="1"/>
      <c r="M10" s="38">
        <f t="shared" ref="M10:M22" si="1">C14*$D$14</f>
        <v>9.9999999999999995E-7</v>
      </c>
      <c r="N10" s="38">
        <f>1/(2*LN(2)*M10*$B$9)</f>
        <v>14426.950408889636</v>
      </c>
      <c r="O10" s="1"/>
      <c r="P10" s="1"/>
      <c r="Q10" s="28"/>
      <c r="R10" s="1"/>
    </row>
    <row r="11" spans="1:18" x14ac:dyDescent="0.25">
      <c r="G11" s="38">
        <f t="shared" si="0"/>
        <v>11000</v>
      </c>
      <c r="H11" s="38">
        <f t="shared" ref="H11:H32" si="2">1/(2*LN(2)*G11*$B$9)</f>
        <v>1.3115409462626939E-6</v>
      </c>
      <c r="I11" s="1"/>
      <c r="J11" s="1"/>
      <c r="K11" s="1"/>
      <c r="M11" s="38">
        <f t="shared" si="1"/>
        <v>1.1999999999999999E-6</v>
      </c>
      <c r="N11" s="38">
        <f t="shared" ref="N11:N22" si="3">1/(2*LN(2)*M11*$B$9)</f>
        <v>12022.458674074696</v>
      </c>
      <c r="O11" s="1"/>
      <c r="P11" s="1"/>
      <c r="Q11" s="28"/>
      <c r="R11" s="1"/>
    </row>
    <row r="12" spans="1:18" x14ac:dyDescent="0.25">
      <c r="G12" s="38">
        <f t="shared" si="0"/>
        <v>12000</v>
      </c>
      <c r="H12" s="38">
        <f t="shared" si="2"/>
        <v>1.2022458674074696E-6</v>
      </c>
      <c r="I12" s="1"/>
      <c r="J12" s="1"/>
      <c r="K12" s="1"/>
      <c r="M12" s="38">
        <f t="shared" si="1"/>
        <v>1.5E-6</v>
      </c>
      <c r="N12" s="38">
        <f t="shared" si="3"/>
        <v>9617.9669392597552</v>
      </c>
      <c r="O12" s="1"/>
      <c r="P12" s="1"/>
      <c r="Q12" s="28"/>
      <c r="R12" s="1"/>
    </row>
    <row r="13" spans="1:18" x14ac:dyDescent="0.25">
      <c r="A13" s="36" t="s">
        <v>1</v>
      </c>
      <c r="B13" s="1" t="s">
        <v>42</v>
      </c>
      <c r="C13" s="39" t="s">
        <v>3</v>
      </c>
      <c r="D13" s="40" t="s">
        <v>42</v>
      </c>
      <c r="G13" s="38">
        <f t="shared" si="0"/>
        <v>15000</v>
      </c>
      <c r="H13" s="38">
        <f t="shared" si="2"/>
        <v>9.6179669392597559E-7</v>
      </c>
      <c r="I13" s="1"/>
      <c r="J13" s="1"/>
      <c r="K13" s="1"/>
      <c r="M13" s="38">
        <f t="shared" si="1"/>
        <v>1.7999999999999999E-6</v>
      </c>
      <c r="N13" s="38">
        <f t="shared" si="3"/>
        <v>8014.9724493831318</v>
      </c>
      <c r="O13" s="1"/>
      <c r="P13" s="1"/>
      <c r="Q13" s="28"/>
      <c r="R13" s="1"/>
    </row>
    <row r="14" spans="1:18" x14ac:dyDescent="0.25">
      <c r="A14" s="37">
        <v>1</v>
      </c>
      <c r="B14" s="5">
        <v>10000</v>
      </c>
      <c r="C14" s="37">
        <v>1</v>
      </c>
      <c r="D14" s="3">
        <v>9.9999999999999995E-7</v>
      </c>
      <c r="G14" s="38">
        <f t="shared" si="0"/>
        <v>18000</v>
      </c>
      <c r="H14" s="38">
        <f t="shared" si="2"/>
        <v>8.0149724493831296E-7</v>
      </c>
      <c r="I14" s="1"/>
      <c r="J14" s="1"/>
      <c r="K14" s="1"/>
      <c r="M14" s="38">
        <f t="shared" si="1"/>
        <v>2.2000000000000001E-6</v>
      </c>
      <c r="N14" s="38">
        <f t="shared" si="3"/>
        <v>6557.7047313134699</v>
      </c>
      <c r="O14" s="1"/>
      <c r="P14" s="1"/>
      <c r="Q14" s="28"/>
      <c r="R14" s="1"/>
    </row>
    <row r="15" spans="1:18" x14ac:dyDescent="0.25">
      <c r="A15" s="5">
        <v>1.1000000000000001</v>
      </c>
      <c r="C15" s="5">
        <v>1.2</v>
      </c>
      <c r="G15" s="38">
        <f t="shared" si="0"/>
        <v>20000</v>
      </c>
      <c r="H15" s="38">
        <f t="shared" si="2"/>
        <v>7.2134752044448169E-7</v>
      </c>
      <c r="I15" s="1"/>
      <c r="J15" s="1"/>
      <c r="K15" s="1"/>
      <c r="M15" s="38">
        <f t="shared" si="1"/>
        <v>2.7E-6</v>
      </c>
      <c r="N15" s="38">
        <f t="shared" si="3"/>
        <v>5343.3149662554197</v>
      </c>
      <c r="O15" s="1"/>
      <c r="P15" s="1"/>
      <c r="Q15" s="28"/>
      <c r="R15" s="1"/>
    </row>
    <row r="16" spans="1:18" x14ac:dyDescent="0.25">
      <c r="A16" s="5">
        <v>1.2</v>
      </c>
      <c r="C16" s="5">
        <v>1.5</v>
      </c>
      <c r="G16" s="38">
        <f t="shared" si="0"/>
        <v>22000</v>
      </c>
      <c r="H16" s="38">
        <f t="shared" si="2"/>
        <v>6.5577047313134693E-7</v>
      </c>
      <c r="I16" s="1"/>
      <c r="J16" s="1"/>
      <c r="K16" s="1"/>
      <c r="M16" s="38">
        <f t="shared" si="1"/>
        <v>3.2999999999999997E-6</v>
      </c>
      <c r="N16" s="38">
        <f t="shared" si="3"/>
        <v>4371.8031542089802</v>
      </c>
      <c r="O16" s="1"/>
      <c r="P16" s="1"/>
      <c r="Q16" s="28"/>
      <c r="R16" s="1"/>
    </row>
    <row r="17" spans="1:18" x14ac:dyDescent="0.25">
      <c r="A17" s="5">
        <v>1.5</v>
      </c>
      <c r="C17" s="5">
        <v>1.8</v>
      </c>
      <c r="G17" s="38">
        <f t="shared" si="0"/>
        <v>24000</v>
      </c>
      <c r="H17" s="38">
        <f t="shared" si="2"/>
        <v>6.011229337037348E-7</v>
      </c>
      <c r="I17" s="1"/>
      <c r="J17" s="1"/>
      <c r="K17" s="1"/>
      <c r="M17" s="38">
        <f t="shared" si="1"/>
        <v>3.8999999999999999E-6</v>
      </c>
      <c r="N17" s="38">
        <f t="shared" si="3"/>
        <v>3699.2180535614452</v>
      </c>
      <c r="O17" s="1"/>
      <c r="P17" s="1"/>
      <c r="Q17" s="28"/>
      <c r="R17" s="1"/>
    </row>
    <row r="18" spans="1:18" x14ac:dyDescent="0.25">
      <c r="A18" s="5">
        <v>1.8</v>
      </c>
      <c r="C18" s="5">
        <v>2.2000000000000002</v>
      </c>
      <c r="G18" s="38">
        <f t="shared" si="0"/>
        <v>27000</v>
      </c>
      <c r="H18" s="38">
        <f t="shared" si="2"/>
        <v>5.3433149662554201E-7</v>
      </c>
      <c r="I18" s="1"/>
      <c r="J18" s="1"/>
      <c r="K18" s="1"/>
      <c r="M18" s="41">
        <f t="shared" si="1"/>
        <v>4.6999999999999999E-6</v>
      </c>
      <c r="N18" s="41">
        <f t="shared" si="3"/>
        <v>3069.5639167850286</v>
      </c>
      <c r="O18" s="42">
        <v>2700</v>
      </c>
      <c r="P18" s="42">
        <v>1000</v>
      </c>
      <c r="Q18" s="43">
        <f>1/(2*LN(2)*M18*(O18+P18))</f>
        <v>41.480593470067952</v>
      </c>
      <c r="R18" s="44"/>
    </row>
    <row r="19" spans="1:18" x14ac:dyDescent="0.25">
      <c r="A19" s="5">
        <v>2</v>
      </c>
      <c r="C19" s="5">
        <v>2.7</v>
      </c>
      <c r="G19" s="38">
        <f t="shared" si="0"/>
        <v>30000</v>
      </c>
      <c r="H19" s="38">
        <f t="shared" si="2"/>
        <v>4.8089834696298779E-7</v>
      </c>
      <c r="I19" s="1"/>
      <c r="J19" s="1"/>
      <c r="K19" s="1"/>
      <c r="M19" s="38">
        <f t="shared" si="1"/>
        <v>5.5999999999999997E-6</v>
      </c>
      <c r="N19" s="38">
        <f t="shared" si="3"/>
        <v>2576.2411444445779</v>
      </c>
      <c r="O19" s="1"/>
      <c r="P19" s="1"/>
      <c r="Q19" s="28"/>
      <c r="R19" s="1"/>
    </row>
    <row r="20" spans="1:18" x14ac:dyDescent="0.25">
      <c r="A20" s="5">
        <v>2.2000000000000002</v>
      </c>
      <c r="C20" s="5">
        <v>3.3</v>
      </c>
      <c r="G20" s="38">
        <f t="shared" si="0"/>
        <v>33000</v>
      </c>
      <c r="H20" s="38">
        <f t="shared" si="2"/>
        <v>4.3718031542089801E-7</v>
      </c>
      <c r="I20" s="1"/>
      <c r="J20" s="1"/>
      <c r="K20" s="1"/>
      <c r="M20" s="38">
        <f t="shared" si="1"/>
        <v>6.7999999999999993E-6</v>
      </c>
      <c r="N20" s="38">
        <f t="shared" si="3"/>
        <v>2121.6103542484757</v>
      </c>
      <c r="O20" s="1"/>
      <c r="P20" s="1"/>
      <c r="Q20" s="28"/>
      <c r="R20" s="1"/>
    </row>
    <row r="21" spans="1:18" x14ac:dyDescent="0.25">
      <c r="A21" s="5">
        <v>2.4</v>
      </c>
      <c r="C21" s="5">
        <v>3.9</v>
      </c>
      <c r="G21" s="38">
        <f t="shared" si="0"/>
        <v>36000</v>
      </c>
      <c r="H21" s="38">
        <f t="shared" si="2"/>
        <v>4.0074862246915648E-7</v>
      </c>
      <c r="I21" s="1"/>
      <c r="J21" s="1"/>
      <c r="K21" s="1"/>
      <c r="M21" s="38">
        <f t="shared" si="1"/>
        <v>8.1999999999999994E-6</v>
      </c>
      <c r="N21" s="38">
        <f t="shared" si="3"/>
        <v>1759.3841962060533</v>
      </c>
      <c r="O21" s="1"/>
      <c r="P21" s="1"/>
      <c r="Q21" s="28"/>
      <c r="R21" s="1"/>
    </row>
    <row r="22" spans="1:18" x14ac:dyDescent="0.25">
      <c r="A22" s="5">
        <v>2.7</v>
      </c>
      <c r="C22" s="5">
        <v>4.7</v>
      </c>
      <c r="G22" s="38">
        <f t="shared" si="0"/>
        <v>39000</v>
      </c>
      <c r="H22" s="38">
        <f t="shared" si="2"/>
        <v>3.6992180535614443E-7</v>
      </c>
      <c r="I22" s="1"/>
      <c r="J22" s="1"/>
      <c r="K22" s="1"/>
      <c r="M22" s="38">
        <f t="shared" si="1"/>
        <v>9.9999999999999991E-6</v>
      </c>
      <c r="N22" s="38">
        <f t="shared" si="3"/>
        <v>1442.6950408889636</v>
      </c>
      <c r="O22" s="1"/>
      <c r="P22" s="1"/>
      <c r="Q22" s="28"/>
      <c r="R22" s="1"/>
    </row>
    <row r="23" spans="1:18" x14ac:dyDescent="0.25">
      <c r="A23" s="5">
        <v>3</v>
      </c>
      <c r="C23" s="3">
        <v>5.6</v>
      </c>
      <c r="G23" s="38">
        <f t="shared" si="0"/>
        <v>43000</v>
      </c>
      <c r="H23" s="38">
        <f t="shared" si="2"/>
        <v>3.3551047462534033E-7</v>
      </c>
      <c r="I23" s="1"/>
      <c r="J23" s="1"/>
      <c r="K23" s="1"/>
    </row>
    <row r="24" spans="1:18" x14ac:dyDescent="0.25">
      <c r="A24" s="5">
        <v>3.3</v>
      </c>
      <c r="C24" s="3">
        <v>6.8</v>
      </c>
      <c r="G24" s="38">
        <f t="shared" si="0"/>
        <v>47000</v>
      </c>
      <c r="H24" s="38">
        <f t="shared" si="2"/>
        <v>3.0695639167850285E-7</v>
      </c>
      <c r="I24" s="1"/>
      <c r="J24" s="1"/>
      <c r="K24" s="1"/>
    </row>
    <row r="25" spans="1:18" x14ac:dyDescent="0.25">
      <c r="A25" s="5">
        <v>3.6</v>
      </c>
      <c r="C25" s="3">
        <v>8.1999999999999993</v>
      </c>
      <c r="G25" s="38">
        <f t="shared" si="0"/>
        <v>51000</v>
      </c>
      <c r="H25" s="38">
        <f t="shared" si="2"/>
        <v>2.8288138056646343E-7</v>
      </c>
      <c r="I25" s="1"/>
      <c r="J25" s="1"/>
      <c r="K25" s="1"/>
    </row>
    <row r="26" spans="1:18" x14ac:dyDescent="0.25">
      <c r="A26" s="5">
        <v>3.9</v>
      </c>
      <c r="C26" s="3">
        <v>10</v>
      </c>
      <c r="G26" s="38">
        <f t="shared" si="0"/>
        <v>56000</v>
      </c>
      <c r="H26" s="38">
        <f t="shared" si="2"/>
        <v>2.5762411444445777E-7</v>
      </c>
      <c r="I26" s="1"/>
      <c r="J26" s="1"/>
      <c r="K26" s="1"/>
    </row>
    <row r="27" spans="1:18" x14ac:dyDescent="0.25">
      <c r="A27" s="5">
        <v>4.3</v>
      </c>
      <c r="G27" s="38">
        <f t="shared" si="0"/>
        <v>62000</v>
      </c>
      <c r="H27" s="38">
        <f t="shared" si="2"/>
        <v>2.3269274853047796E-7</v>
      </c>
      <c r="I27" s="1"/>
      <c r="J27" s="1"/>
      <c r="K27" s="1"/>
    </row>
    <row r="28" spans="1:18" x14ac:dyDescent="0.25">
      <c r="A28" s="5">
        <v>4.7</v>
      </c>
      <c r="G28" s="38">
        <f t="shared" si="0"/>
        <v>68000</v>
      </c>
      <c r="H28" s="38">
        <f t="shared" si="2"/>
        <v>2.1216103542484754E-7</v>
      </c>
      <c r="I28" s="1"/>
      <c r="J28" s="1"/>
      <c r="K28" s="1"/>
    </row>
    <row r="29" spans="1:18" x14ac:dyDescent="0.25">
      <c r="A29" s="5">
        <v>5.0999999999999996</v>
      </c>
      <c r="G29" s="38">
        <f t="shared" si="0"/>
        <v>75000</v>
      </c>
      <c r="H29" s="38">
        <f t="shared" si="2"/>
        <v>1.9235933878519511E-7</v>
      </c>
      <c r="I29" s="1"/>
      <c r="J29" s="1"/>
      <c r="K29" s="1"/>
    </row>
    <row r="30" spans="1:18" x14ac:dyDescent="0.25">
      <c r="A30" s="3">
        <v>5.6</v>
      </c>
      <c r="G30" s="38">
        <f t="shared" si="0"/>
        <v>82000</v>
      </c>
      <c r="H30" s="38">
        <f t="shared" si="2"/>
        <v>1.759384196206053E-7</v>
      </c>
      <c r="I30" s="1"/>
      <c r="J30" s="1"/>
      <c r="K30" s="1"/>
    </row>
    <row r="31" spans="1:18" x14ac:dyDescent="0.25">
      <c r="A31" s="3">
        <v>6.2</v>
      </c>
      <c r="G31" s="38">
        <f t="shared" si="0"/>
        <v>91000</v>
      </c>
      <c r="H31" s="38">
        <f t="shared" si="2"/>
        <v>1.5853791658120476E-7</v>
      </c>
      <c r="I31" s="1"/>
      <c r="J31" s="1"/>
      <c r="K31" s="1"/>
    </row>
    <row r="32" spans="1:18" x14ac:dyDescent="0.25">
      <c r="A32" s="3">
        <v>6.8</v>
      </c>
      <c r="G32" s="38">
        <f t="shared" si="0"/>
        <v>100000</v>
      </c>
      <c r="H32" s="38">
        <f t="shared" si="2"/>
        <v>1.4426950408889635E-7</v>
      </c>
      <c r="I32" s="1"/>
      <c r="J32" s="1"/>
      <c r="K32" s="1"/>
    </row>
    <row r="33" spans="1:1" x14ac:dyDescent="0.25">
      <c r="A33" s="3">
        <v>7.5</v>
      </c>
    </row>
    <row r="34" spans="1:1" x14ac:dyDescent="0.25">
      <c r="A34" s="3">
        <v>8.1999999999999993</v>
      </c>
    </row>
    <row r="35" spans="1:1" x14ac:dyDescent="0.25">
      <c r="A35" s="3">
        <v>9.1</v>
      </c>
    </row>
    <row r="36" spans="1:1" x14ac:dyDescent="0.25">
      <c r="A36" s="3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1"/>
  <sheetViews>
    <sheetView workbookViewId="0">
      <selection activeCell="C23" sqref="C23"/>
    </sheetView>
  </sheetViews>
  <sheetFormatPr baseColWidth="10" defaultRowHeight="15" x14ac:dyDescent="0.25"/>
  <sheetData>
    <row r="1" spans="1:13" x14ac:dyDescent="0.25">
      <c r="A1" s="1" t="s">
        <v>0</v>
      </c>
    </row>
    <row r="2" spans="1:13" x14ac:dyDescent="0.25">
      <c r="A2" s="1" t="s">
        <v>26</v>
      </c>
      <c r="B2" s="28">
        <v>10000</v>
      </c>
    </row>
    <row r="4" spans="1:13" x14ac:dyDescent="0.25">
      <c r="A4" s="6" t="s">
        <v>2</v>
      </c>
      <c r="D4" s="10"/>
      <c r="E4" s="10"/>
      <c r="F4" s="10"/>
    </row>
    <row r="5" spans="1:13" ht="15.75" thickBot="1" x14ac:dyDescent="0.3">
      <c r="A5" s="1" t="s">
        <v>18</v>
      </c>
      <c r="B5" s="1" t="s">
        <v>17</v>
      </c>
      <c r="C5" s="1" t="s">
        <v>16</v>
      </c>
      <c r="D5" s="3" t="s">
        <v>21</v>
      </c>
      <c r="E5" s="3" t="s">
        <v>22</v>
      </c>
      <c r="F5" s="3" t="s">
        <v>19</v>
      </c>
      <c r="H5" s="9" t="s">
        <v>11</v>
      </c>
      <c r="I5" s="9" t="s">
        <v>10</v>
      </c>
      <c r="J5" s="9" t="s">
        <v>7</v>
      </c>
      <c r="K5" s="9" t="s">
        <v>46</v>
      </c>
      <c r="L5" s="9" t="s">
        <v>47</v>
      </c>
      <c r="M5" s="9" t="s">
        <v>48</v>
      </c>
    </row>
    <row r="6" spans="1:13" x14ac:dyDescent="0.25">
      <c r="A6" s="47"/>
      <c r="B6" s="1"/>
      <c r="C6" s="47"/>
      <c r="D6" s="3"/>
      <c r="E6" s="48"/>
      <c r="F6" s="48"/>
      <c r="H6" s="11">
        <f>$A$8*$B$8</f>
        <v>100</v>
      </c>
      <c r="I6" s="7">
        <f>C8*$D$8</f>
        <v>9.9999999999999995E-8</v>
      </c>
      <c r="J6" s="7">
        <f>1/(LN(2)*I6*$B$2) - 2*H6</f>
        <v>1242.6950408889636</v>
      </c>
      <c r="K6" s="7"/>
      <c r="L6" s="7">
        <f>1/(LN(2)*I6*(K6+2*H6))</f>
        <v>72134.752044448178</v>
      </c>
      <c r="M6" s="12"/>
    </row>
    <row r="7" spans="1:13" x14ac:dyDescent="0.25">
      <c r="A7" s="36" t="s">
        <v>1</v>
      </c>
      <c r="B7" s="1" t="s">
        <v>42</v>
      </c>
      <c r="C7" s="39" t="s">
        <v>3</v>
      </c>
      <c r="D7" s="40" t="s">
        <v>42</v>
      </c>
      <c r="F7" t="s">
        <v>49</v>
      </c>
      <c r="H7" s="13">
        <f t="shared" ref="H7:H18" si="0">$A$8*$B$8</f>
        <v>100</v>
      </c>
      <c r="I7" s="3">
        <f t="shared" ref="I7:I18" si="1">C9*$D$8</f>
        <v>1.1999999999999999E-7</v>
      </c>
      <c r="J7" s="3">
        <f t="shared" ref="J7:J18" si="2">1/(LN(2)*I7*$B$2) - 2*H7</f>
        <v>1002.2458674074696</v>
      </c>
      <c r="K7" s="3"/>
      <c r="L7" s="3">
        <f t="shared" ref="L7:L18" si="3">1/(LN(2)*I7*(K7+2*H7))</f>
        <v>60112.293370373474</v>
      </c>
      <c r="M7" s="14"/>
    </row>
    <row r="8" spans="1:13" x14ac:dyDescent="0.25">
      <c r="A8" s="37">
        <v>1</v>
      </c>
      <c r="B8" s="5">
        <v>100</v>
      </c>
      <c r="C8" s="37">
        <v>1</v>
      </c>
      <c r="D8" s="3">
        <v>9.9999999999999995E-8</v>
      </c>
      <c r="F8" s="49">
        <v>13</v>
      </c>
      <c r="H8" s="13">
        <f t="shared" si="0"/>
        <v>100</v>
      </c>
      <c r="I8" s="3">
        <f>C10*$D$8</f>
        <v>1.4999999999999999E-7</v>
      </c>
      <c r="J8" s="3">
        <f>1/(LN(2)*I8*$B$2) - 2*H8</f>
        <v>761.79669392597577</v>
      </c>
      <c r="K8" s="3"/>
      <c r="L8" s="3">
        <f>1/(LN(2)*I8*(K8+2*H8))</f>
        <v>48089.834696298785</v>
      </c>
      <c r="M8" s="14"/>
    </row>
    <row r="9" spans="1:13" x14ac:dyDescent="0.25">
      <c r="A9" s="5">
        <v>1.1000000000000001</v>
      </c>
      <c r="C9" s="5">
        <v>1.2</v>
      </c>
      <c r="H9" s="53">
        <f t="shared" si="0"/>
        <v>100</v>
      </c>
      <c r="I9" s="54">
        <f t="shared" si="1"/>
        <v>1.8E-7</v>
      </c>
      <c r="J9" s="54">
        <f t="shared" si="2"/>
        <v>601.49724493831297</v>
      </c>
      <c r="K9" s="54">
        <v>1000</v>
      </c>
      <c r="L9" s="54">
        <f t="shared" si="3"/>
        <v>6679.1437078192757</v>
      </c>
      <c r="M9" s="55"/>
    </row>
    <row r="10" spans="1:13" x14ac:dyDescent="0.25">
      <c r="A10" s="5">
        <v>1.2</v>
      </c>
      <c r="C10" s="5">
        <v>1.5</v>
      </c>
      <c r="H10" s="13">
        <f t="shared" si="0"/>
        <v>100</v>
      </c>
      <c r="I10" s="3">
        <f t="shared" si="1"/>
        <v>2.2000000000000001E-7</v>
      </c>
      <c r="J10" s="3">
        <f t="shared" si="2"/>
        <v>455.77047313134699</v>
      </c>
      <c r="K10" s="3"/>
      <c r="L10" s="3">
        <f t="shared" si="3"/>
        <v>32788.523656567348</v>
      </c>
      <c r="M10" s="14"/>
    </row>
    <row r="11" spans="1:13" x14ac:dyDescent="0.25">
      <c r="A11" s="5">
        <v>1.5</v>
      </c>
      <c r="C11" s="5">
        <v>1.8</v>
      </c>
      <c r="H11" s="13">
        <f t="shared" si="0"/>
        <v>100</v>
      </c>
      <c r="I11" s="3">
        <f t="shared" si="1"/>
        <v>2.7000000000000001E-7</v>
      </c>
      <c r="J11" s="3">
        <f t="shared" si="2"/>
        <v>334.33149662554206</v>
      </c>
      <c r="K11" s="3"/>
      <c r="L11" s="3">
        <f t="shared" si="3"/>
        <v>26716.574831277103</v>
      </c>
      <c r="M11" s="14"/>
    </row>
    <row r="12" spans="1:13" x14ac:dyDescent="0.25">
      <c r="A12" s="5">
        <v>1.8</v>
      </c>
      <c r="C12" s="5">
        <v>2.2000000000000002</v>
      </c>
      <c r="H12" s="13">
        <f t="shared" si="0"/>
        <v>100</v>
      </c>
      <c r="I12" s="3">
        <f t="shared" si="1"/>
        <v>3.2999999999999996E-7</v>
      </c>
      <c r="J12" s="3">
        <f t="shared" si="2"/>
        <v>237.18031542089807</v>
      </c>
      <c r="K12" s="3"/>
      <c r="L12" s="3">
        <f t="shared" si="3"/>
        <v>21859.015771044902</v>
      </c>
      <c r="M12" s="14"/>
    </row>
    <row r="13" spans="1:13" x14ac:dyDescent="0.25">
      <c r="A13" s="5">
        <v>2</v>
      </c>
      <c r="C13" s="5">
        <v>2.7</v>
      </c>
      <c r="H13" s="13">
        <f t="shared" si="0"/>
        <v>100</v>
      </c>
      <c r="I13" s="3">
        <f t="shared" si="1"/>
        <v>3.8999999999999997E-7</v>
      </c>
      <c r="J13" s="3">
        <f t="shared" si="2"/>
        <v>169.92180535614449</v>
      </c>
      <c r="K13" s="3"/>
      <c r="L13" s="3">
        <f t="shared" si="3"/>
        <v>18496.090267807227</v>
      </c>
      <c r="M13" s="14"/>
    </row>
    <row r="14" spans="1:13" x14ac:dyDescent="0.25">
      <c r="A14" s="5">
        <v>2.2000000000000002</v>
      </c>
      <c r="C14" s="5">
        <v>3.3</v>
      </c>
      <c r="H14" s="13">
        <f t="shared" si="0"/>
        <v>100</v>
      </c>
      <c r="I14" s="3">
        <f t="shared" si="1"/>
        <v>4.7E-7</v>
      </c>
      <c r="J14" s="3">
        <f t="shared" si="2"/>
        <v>106.95639167850288</v>
      </c>
      <c r="K14" s="3"/>
      <c r="L14" s="3">
        <f t="shared" si="3"/>
        <v>15347.819583925144</v>
      </c>
      <c r="M14" s="14"/>
    </row>
    <row r="15" spans="1:13" x14ac:dyDescent="0.25">
      <c r="A15" s="5">
        <v>2.4</v>
      </c>
      <c r="C15" s="5">
        <v>3.9</v>
      </c>
      <c r="H15" s="13">
        <f t="shared" si="0"/>
        <v>100</v>
      </c>
      <c r="I15" s="3">
        <f t="shared" si="1"/>
        <v>5.5999999999999993E-7</v>
      </c>
      <c r="J15" s="3">
        <f t="shared" si="2"/>
        <v>57.624114444457803</v>
      </c>
      <c r="K15" s="3"/>
      <c r="L15" s="3">
        <f t="shared" si="3"/>
        <v>12881.205722222889</v>
      </c>
      <c r="M15" s="14"/>
    </row>
    <row r="16" spans="1:13" x14ac:dyDescent="0.25">
      <c r="A16" s="5">
        <v>2.7</v>
      </c>
      <c r="C16" s="5">
        <v>4.7</v>
      </c>
      <c r="H16" s="13">
        <f t="shared" si="0"/>
        <v>100</v>
      </c>
      <c r="I16" s="3">
        <f t="shared" si="1"/>
        <v>6.7999999999999995E-7</v>
      </c>
      <c r="J16" s="3">
        <f t="shared" si="2"/>
        <v>12.161035424847597</v>
      </c>
      <c r="K16" s="3"/>
      <c r="L16" s="3">
        <f t="shared" si="3"/>
        <v>10608.051771242379</v>
      </c>
      <c r="M16" s="14"/>
    </row>
    <row r="17" spans="1:13" x14ac:dyDescent="0.25">
      <c r="A17" s="5">
        <v>3</v>
      </c>
      <c r="C17" s="3">
        <v>5.6</v>
      </c>
      <c r="H17" s="13">
        <f t="shared" si="0"/>
        <v>100</v>
      </c>
      <c r="I17" s="3">
        <f t="shared" si="1"/>
        <v>8.1999999999999988E-7</v>
      </c>
      <c r="J17" s="3">
        <f t="shared" si="2"/>
        <v>-24.061580379394684</v>
      </c>
      <c r="K17" s="3"/>
      <c r="L17" s="3">
        <f t="shared" si="3"/>
        <v>8796.9209810302655</v>
      </c>
      <c r="M17" s="14"/>
    </row>
    <row r="18" spans="1:13" ht="15.75" thickBot="1" x14ac:dyDescent="0.3">
      <c r="A18" s="5">
        <v>3.3</v>
      </c>
      <c r="C18" s="3">
        <v>6.8</v>
      </c>
      <c r="H18" s="17">
        <f t="shared" si="0"/>
        <v>100</v>
      </c>
      <c r="I18" s="8">
        <f t="shared" si="1"/>
        <v>9.9999999999999995E-7</v>
      </c>
      <c r="J18" s="8">
        <f t="shared" si="2"/>
        <v>-55.730495911103645</v>
      </c>
      <c r="K18" s="8"/>
      <c r="L18" s="8">
        <f t="shared" si="3"/>
        <v>7213.4752044448178</v>
      </c>
      <c r="M18" s="18"/>
    </row>
    <row r="19" spans="1:13" x14ac:dyDescent="0.25">
      <c r="A19" s="5">
        <v>3.6</v>
      </c>
      <c r="C19" s="3">
        <v>8.1999999999999993</v>
      </c>
      <c r="H19" s="50">
        <f>$A$9*$B$8</f>
        <v>110.00000000000001</v>
      </c>
      <c r="I19" s="51">
        <f>C8*$D$8</f>
        <v>9.9999999999999995E-8</v>
      </c>
      <c r="J19" s="51" t="e">
        <f t="shared" ref="J19:J70" si="4" xml:space="preserve"> 1/($B$18*LN(2)*I19)- 2*H19</f>
        <v>#DIV/0!</v>
      </c>
      <c r="K19" s="51"/>
      <c r="L19" s="51"/>
      <c r="M19" s="52"/>
    </row>
    <row r="20" spans="1:13" x14ac:dyDescent="0.25">
      <c r="A20" s="5">
        <v>3.9</v>
      </c>
      <c r="C20" s="3">
        <v>10</v>
      </c>
      <c r="H20" s="13">
        <f t="shared" ref="H20:H31" si="5">$A$9*$B$8</f>
        <v>110.00000000000001</v>
      </c>
      <c r="I20" s="3">
        <f t="shared" ref="I20:I31" si="6">C9*$D$8</f>
        <v>1.1999999999999999E-7</v>
      </c>
      <c r="J20" s="3" t="e">
        <f t="shared" si="4"/>
        <v>#DIV/0!</v>
      </c>
      <c r="K20" s="3"/>
      <c r="L20" s="3"/>
      <c r="M20" s="14"/>
    </row>
    <row r="21" spans="1:13" x14ac:dyDescent="0.25">
      <c r="A21" s="5">
        <v>4.3</v>
      </c>
      <c r="H21" s="13">
        <f t="shared" si="5"/>
        <v>110.00000000000001</v>
      </c>
      <c r="I21" s="3">
        <f t="shared" si="6"/>
        <v>1.4999999999999999E-7</v>
      </c>
      <c r="J21" s="3" t="e">
        <f t="shared" si="4"/>
        <v>#DIV/0!</v>
      </c>
      <c r="K21" s="3"/>
      <c r="L21" s="3"/>
      <c r="M21" s="14"/>
    </row>
    <row r="22" spans="1:13" x14ac:dyDescent="0.25">
      <c r="A22" s="5">
        <v>4.7</v>
      </c>
      <c r="H22" s="13">
        <f t="shared" si="5"/>
        <v>110.00000000000001</v>
      </c>
      <c r="I22" s="3">
        <f t="shared" si="6"/>
        <v>1.8E-7</v>
      </c>
      <c r="J22" s="3" t="e">
        <f t="shared" si="4"/>
        <v>#DIV/0!</v>
      </c>
      <c r="K22" s="3"/>
      <c r="L22" s="3"/>
      <c r="M22" s="14"/>
    </row>
    <row r="23" spans="1:13" x14ac:dyDescent="0.25">
      <c r="A23" s="5">
        <v>5.0999999999999996</v>
      </c>
      <c r="H23" s="13">
        <f t="shared" si="5"/>
        <v>110.00000000000001</v>
      </c>
      <c r="I23" s="3">
        <f t="shared" si="6"/>
        <v>2.2000000000000001E-7</v>
      </c>
      <c r="J23" s="3" t="e">
        <f t="shared" si="4"/>
        <v>#DIV/0!</v>
      </c>
      <c r="K23" s="3"/>
      <c r="L23" s="3"/>
      <c r="M23" s="14"/>
    </row>
    <row r="24" spans="1:13" x14ac:dyDescent="0.25">
      <c r="A24" s="3">
        <v>5.6</v>
      </c>
      <c r="H24" s="13">
        <f t="shared" si="5"/>
        <v>110.00000000000001</v>
      </c>
      <c r="I24" s="3">
        <f t="shared" si="6"/>
        <v>2.7000000000000001E-7</v>
      </c>
      <c r="J24" s="3" t="e">
        <f t="shared" si="4"/>
        <v>#DIV/0!</v>
      </c>
      <c r="K24" s="3"/>
      <c r="L24" s="3"/>
      <c r="M24" s="14"/>
    </row>
    <row r="25" spans="1:13" x14ac:dyDescent="0.25">
      <c r="A25" s="3">
        <v>6.2</v>
      </c>
      <c r="H25" s="13">
        <f t="shared" si="5"/>
        <v>110.00000000000001</v>
      </c>
      <c r="I25" s="3">
        <f t="shared" si="6"/>
        <v>3.2999999999999996E-7</v>
      </c>
      <c r="J25" s="3" t="e">
        <f t="shared" si="4"/>
        <v>#DIV/0!</v>
      </c>
      <c r="K25" s="3"/>
      <c r="L25" s="3"/>
      <c r="M25" s="14"/>
    </row>
    <row r="26" spans="1:13" x14ac:dyDescent="0.25">
      <c r="A26" s="3">
        <v>6.8</v>
      </c>
      <c r="H26" s="13">
        <f t="shared" si="5"/>
        <v>110.00000000000001</v>
      </c>
      <c r="I26" s="3">
        <f t="shared" si="6"/>
        <v>3.8999999999999997E-7</v>
      </c>
      <c r="J26" s="3" t="e">
        <f t="shared" si="4"/>
        <v>#DIV/0!</v>
      </c>
      <c r="K26" s="3"/>
      <c r="L26" s="3"/>
      <c r="M26" s="14"/>
    </row>
    <row r="27" spans="1:13" x14ac:dyDescent="0.25">
      <c r="A27" s="3">
        <v>7.5</v>
      </c>
      <c r="H27" s="13">
        <f t="shared" si="5"/>
        <v>110.00000000000001</v>
      </c>
      <c r="I27" s="3">
        <f t="shared" si="6"/>
        <v>4.7E-7</v>
      </c>
      <c r="J27" s="3" t="e">
        <f t="shared" si="4"/>
        <v>#DIV/0!</v>
      </c>
      <c r="K27" s="3"/>
      <c r="L27" s="3"/>
      <c r="M27" s="14"/>
    </row>
    <row r="28" spans="1:13" x14ac:dyDescent="0.25">
      <c r="A28" s="3">
        <v>8.1999999999999993</v>
      </c>
      <c r="H28" s="13">
        <f t="shared" si="5"/>
        <v>110.00000000000001</v>
      </c>
      <c r="I28" s="3">
        <f t="shared" si="6"/>
        <v>5.5999999999999993E-7</v>
      </c>
      <c r="J28" s="3" t="e">
        <f t="shared" si="4"/>
        <v>#DIV/0!</v>
      </c>
      <c r="K28" s="3"/>
      <c r="L28" s="3"/>
      <c r="M28" s="14"/>
    </row>
    <row r="29" spans="1:13" x14ac:dyDescent="0.25">
      <c r="A29" s="3">
        <v>9.1</v>
      </c>
      <c r="H29" s="13">
        <f t="shared" si="5"/>
        <v>110.00000000000001</v>
      </c>
      <c r="I29" s="3">
        <f t="shared" si="6"/>
        <v>6.7999999999999995E-7</v>
      </c>
      <c r="J29" s="3" t="e">
        <f t="shared" si="4"/>
        <v>#DIV/0!</v>
      </c>
      <c r="K29" s="3"/>
      <c r="L29" s="3"/>
      <c r="M29" s="14"/>
    </row>
    <row r="30" spans="1:13" x14ac:dyDescent="0.25">
      <c r="A30" s="31">
        <v>10</v>
      </c>
      <c r="H30" s="13">
        <f t="shared" si="5"/>
        <v>110.00000000000001</v>
      </c>
      <c r="I30" s="3">
        <f t="shared" si="6"/>
        <v>8.1999999999999988E-7</v>
      </c>
      <c r="J30" s="3" t="e">
        <f t="shared" si="4"/>
        <v>#DIV/0!</v>
      </c>
      <c r="K30" s="3"/>
      <c r="L30" s="3"/>
      <c r="M30" s="14"/>
    </row>
    <row r="31" spans="1:13" ht="15.75" thickBot="1" x14ac:dyDescent="0.3">
      <c r="H31" s="17">
        <f t="shared" si="5"/>
        <v>110.00000000000001</v>
      </c>
      <c r="I31" s="8">
        <f t="shared" si="6"/>
        <v>9.9999999999999995E-7</v>
      </c>
      <c r="J31" s="8" t="e">
        <f t="shared" si="4"/>
        <v>#DIV/0!</v>
      </c>
      <c r="K31" s="8"/>
      <c r="L31" s="8"/>
      <c r="M31" s="18"/>
    </row>
    <row r="32" spans="1:13" x14ac:dyDescent="0.25">
      <c r="H32" s="11">
        <f>$A$10*$B$8</f>
        <v>120</v>
      </c>
      <c r="I32" s="7">
        <f>C8*$D$8</f>
        <v>9.9999999999999995E-8</v>
      </c>
      <c r="J32" s="7" t="e">
        <f t="shared" si="4"/>
        <v>#DIV/0!</v>
      </c>
      <c r="K32" s="7"/>
      <c r="L32" s="7"/>
      <c r="M32" s="12"/>
    </row>
    <row r="33" spans="8:13" x14ac:dyDescent="0.25">
      <c r="H33" s="13">
        <f t="shared" ref="H33:H44" si="7">$A$10*$B$8</f>
        <v>120</v>
      </c>
      <c r="I33" s="3">
        <f t="shared" ref="I33:I44" si="8">C9*$D$8</f>
        <v>1.1999999999999999E-7</v>
      </c>
      <c r="J33" s="3" t="e">
        <f t="shared" si="4"/>
        <v>#DIV/0!</v>
      </c>
      <c r="K33" s="3"/>
      <c r="L33" s="3"/>
      <c r="M33" s="14"/>
    </row>
    <row r="34" spans="8:13" x14ac:dyDescent="0.25">
      <c r="H34" s="13">
        <f t="shared" si="7"/>
        <v>120</v>
      </c>
      <c r="I34" s="3">
        <f t="shared" si="8"/>
        <v>1.4999999999999999E-7</v>
      </c>
      <c r="J34" s="3" t="e">
        <f t="shared" si="4"/>
        <v>#DIV/0!</v>
      </c>
      <c r="K34" s="3"/>
      <c r="L34" s="3"/>
      <c r="M34" s="14"/>
    </row>
    <row r="35" spans="8:13" x14ac:dyDescent="0.25">
      <c r="H35" s="13">
        <f t="shared" si="7"/>
        <v>120</v>
      </c>
      <c r="I35" s="3">
        <f t="shared" si="8"/>
        <v>1.8E-7</v>
      </c>
      <c r="J35" s="3" t="e">
        <f t="shared" si="4"/>
        <v>#DIV/0!</v>
      </c>
      <c r="K35" s="3"/>
      <c r="L35" s="3"/>
      <c r="M35" s="14"/>
    </row>
    <row r="36" spans="8:13" x14ac:dyDescent="0.25">
      <c r="H36" s="13">
        <f t="shared" si="7"/>
        <v>120</v>
      </c>
      <c r="I36" s="3">
        <f t="shared" si="8"/>
        <v>2.2000000000000001E-7</v>
      </c>
      <c r="J36" s="3" t="e">
        <f t="shared" si="4"/>
        <v>#DIV/0!</v>
      </c>
      <c r="K36" s="3"/>
      <c r="L36" s="3"/>
      <c r="M36" s="14"/>
    </row>
    <row r="37" spans="8:13" x14ac:dyDescent="0.25">
      <c r="H37" s="13">
        <f t="shared" si="7"/>
        <v>120</v>
      </c>
      <c r="I37" s="3">
        <f t="shared" si="8"/>
        <v>2.7000000000000001E-7</v>
      </c>
      <c r="J37" s="3" t="e">
        <f t="shared" si="4"/>
        <v>#DIV/0!</v>
      </c>
      <c r="K37" s="3"/>
      <c r="L37" s="3"/>
      <c r="M37" s="14"/>
    </row>
    <row r="38" spans="8:13" x14ac:dyDescent="0.25">
      <c r="H38" s="13">
        <f t="shared" si="7"/>
        <v>120</v>
      </c>
      <c r="I38" s="3">
        <f t="shared" si="8"/>
        <v>3.2999999999999996E-7</v>
      </c>
      <c r="J38" s="3" t="e">
        <f t="shared" si="4"/>
        <v>#DIV/0!</v>
      </c>
      <c r="K38" s="3"/>
      <c r="L38" s="3"/>
      <c r="M38" s="14"/>
    </row>
    <row r="39" spans="8:13" x14ac:dyDescent="0.25">
      <c r="H39" s="13">
        <f t="shared" si="7"/>
        <v>120</v>
      </c>
      <c r="I39" s="3">
        <f t="shared" si="8"/>
        <v>3.8999999999999997E-7</v>
      </c>
      <c r="J39" s="3" t="e">
        <f t="shared" si="4"/>
        <v>#DIV/0!</v>
      </c>
      <c r="K39" s="3"/>
      <c r="L39" s="3"/>
      <c r="M39" s="14"/>
    </row>
    <row r="40" spans="8:13" x14ac:dyDescent="0.25">
      <c r="H40" s="13">
        <f t="shared" si="7"/>
        <v>120</v>
      </c>
      <c r="I40" s="3">
        <f t="shared" si="8"/>
        <v>4.7E-7</v>
      </c>
      <c r="J40" s="3" t="e">
        <f t="shared" si="4"/>
        <v>#DIV/0!</v>
      </c>
      <c r="K40" s="3"/>
      <c r="L40" s="3"/>
      <c r="M40" s="14"/>
    </row>
    <row r="41" spans="8:13" x14ac:dyDescent="0.25">
      <c r="H41" s="13">
        <f t="shared" si="7"/>
        <v>120</v>
      </c>
      <c r="I41" s="3">
        <f t="shared" si="8"/>
        <v>5.5999999999999993E-7</v>
      </c>
      <c r="J41" s="3" t="e">
        <f t="shared" si="4"/>
        <v>#DIV/0!</v>
      </c>
      <c r="K41" s="3"/>
      <c r="L41" s="3"/>
      <c r="M41" s="14"/>
    </row>
    <row r="42" spans="8:13" x14ac:dyDescent="0.25">
      <c r="H42" s="13">
        <f t="shared" si="7"/>
        <v>120</v>
      </c>
      <c r="I42" s="3">
        <f t="shared" si="8"/>
        <v>6.7999999999999995E-7</v>
      </c>
      <c r="J42" s="3" t="e">
        <f t="shared" si="4"/>
        <v>#DIV/0!</v>
      </c>
      <c r="K42" s="3"/>
      <c r="L42" s="3"/>
      <c r="M42" s="14"/>
    </row>
    <row r="43" spans="8:13" x14ac:dyDescent="0.25">
      <c r="H43" s="13">
        <f t="shared" si="7"/>
        <v>120</v>
      </c>
      <c r="I43" s="3">
        <f t="shared" si="8"/>
        <v>8.1999999999999988E-7</v>
      </c>
      <c r="J43" s="3" t="e">
        <f t="shared" si="4"/>
        <v>#DIV/0!</v>
      </c>
      <c r="K43" s="3"/>
      <c r="L43" s="3"/>
      <c r="M43" s="14"/>
    </row>
    <row r="44" spans="8:13" ht="15.75" thickBot="1" x14ac:dyDescent="0.3">
      <c r="H44" s="17">
        <f t="shared" si="7"/>
        <v>120</v>
      </c>
      <c r="I44" s="8">
        <f t="shared" si="8"/>
        <v>9.9999999999999995E-7</v>
      </c>
      <c r="J44" s="8" t="e">
        <f t="shared" si="4"/>
        <v>#DIV/0!</v>
      </c>
      <c r="K44" s="8"/>
      <c r="L44" s="8"/>
      <c r="M44" s="18"/>
    </row>
    <row r="45" spans="8:13" x14ac:dyDescent="0.25">
      <c r="H45" s="11">
        <v>150</v>
      </c>
      <c r="I45" s="7">
        <v>9.9999999999999995E-7</v>
      </c>
      <c r="J45" s="7" t="e">
        <f t="shared" si="4"/>
        <v>#DIV/0!</v>
      </c>
      <c r="K45" s="7"/>
      <c r="L45" s="7"/>
      <c r="M45" s="12"/>
    </row>
    <row r="46" spans="8:13" x14ac:dyDescent="0.25">
      <c r="H46" s="13">
        <v>150</v>
      </c>
      <c r="I46" s="3">
        <v>1.1999999999999999E-6</v>
      </c>
      <c r="J46" s="3" t="e">
        <f t="shared" si="4"/>
        <v>#DIV/0!</v>
      </c>
      <c r="K46" s="3"/>
      <c r="L46" s="3"/>
      <c r="M46" s="14"/>
    </row>
    <row r="47" spans="8:13" x14ac:dyDescent="0.25">
      <c r="H47" s="13">
        <v>150</v>
      </c>
      <c r="I47" s="3">
        <v>1.5E-6</v>
      </c>
      <c r="J47" s="3" t="e">
        <f t="shared" si="4"/>
        <v>#DIV/0!</v>
      </c>
      <c r="K47" s="3"/>
      <c r="L47" s="3"/>
      <c r="M47" s="14"/>
    </row>
    <row r="48" spans="8:13" x14ac:dyDescent="0.25">
      <c r="H48" s="13">
        <v>150</v>
      </c>
      <c r="I48" s="3">
        <v>1.7999999999999999E-6</v>
      </c>
      <c r="J48" s="3" t="e">
        <f t="shared" si="4"/>
        <v>#DIV/0!</v>
      </c>
      <c r="K48" s="3"/>
      <c r="L48" s="3"/>
      <c r="M48" s="14"/>
    </row>
    <row r="49" spans="8:13" x14ac:dyDescent="0.25">
      <c r="H49" s="13">
        <v>150</v>
      </c>
      <c r="I49" s="3">
        <v>2.2000000000000001E-6</v>
      </c>
      <c r="J49" s="3" t="e">
        <f t="shared" si="4"/>
        <v>#DIV/0!</v>
      </c>
      <c r="K49" s="3"/>
      <c r="L49" s="3"/>
      <c r="M49" s="14"/>
    </row>
    <row r="50" spans="8:13" x14ac:dyDescent="0.25">
      <c r="H50" s="13">
        <v>150</v>
      </c>
      <c r="I50" s="3">
        <v>2.7E-6</v>
      </c>
      <c r="J50" s="3" t="e">
        <f t="shared" si="4"/>
        <v>#DIV/0!</v>
      </c>
      <c r="K50" s="3"/>
      <c r="L50" s="3"/>
      <c r="M50" s="14"/>
    </row>
    <row r="51" spans="8:13" x14ac:dyDescent="0.25">
      <c r="H51" s="13">
        <v>150</v>
      </c>
      <c r="I51" s="3">
        <v>3.3000000000000002E-6</v>
      </c>
      <c r="J51" s="3" t="e">
        <f t="shared" si="4"/>
        <v>#DIV/0!</v>
      </c>
      <c r="K51" s="3"/>
      <c r="L51" s="3"/>
      <c r="M51" s="14"/>
    </row>
    <row r="52" spans="8:13" x14ac:dyDescent="0.25">
      <c r="H52" s="13">
        <v>150</v>
      </c>
      <c r="I52" s="3">
        <v>3.8999999999999999E-6</v>
      </c>
      <c r="J52" s="3" t="e">
        <f t="shared" si="4"/>
        <v>#DIV/0!</v>
      </c>
      <c r="K52" s="3"/>
      <c r="L52" s="3"/>
      <c r="M52" s="14"/>
    </row>
    <row r="53" spans="8:13" x14ac:dyDescent="0.25">
      <c r="H53" s="13">
        <v>150</v>
      </c>
      <c r="I53" s="3">
        <v>4.6999999999999999E-6</v>
      </c>
      <c r="J53" s="3" t="e">
        <f t="shared" si="4"/>
        <v>#DIV/0!</v>
      </c>
      <c r="K53" s="3"/>
      <c r="L53" s="3"/>
      <c r="M53" s="14"/>
    </row>
    <row r="54" spans="8:13" x14ac:dyDescent="0.25">
      <c r="H54" s="13">
        <v>150</v>
      </c>
      <c r="I54" s="3">
        <v>5.6999999999999996E-6</v>
      </c>
      <c r="J54" s="3" t="e">
        <f t="shared" si="4"/>
        <v>#DIV/0!</v>
      </c>
      <c r="K54" s="3"/>
      <c r="L54" s="3"/>
      <c r="M54" s="14"/>
    </row>
    <row r="55" spans="8:13" x14ac:dyDescent="0.25">
      <c r="H55" s="13">
        <v>150</v>
      </c>
      <c r="I55" s="3">
        <v>6.8000000000000001E-6</v>
      </c>
      <c r="J55" s="3" t="e">
        <f t="shared" si="4"/>
        <v>#DIV/0!</v>
      </c>
      <c r="K55" s="3"/>
      <c r="L55" s="3"/>
      <c r="M55" s="14"/>
    </row>
    <row r="56" spans="8:13" x14ac:dyDescent="0.25">
      <c r="H56" s="13">
        <v>150</v>
      </c>
      <c r="I56" s="3">
        <v>8.1999999999999994E-6</v>
      </c>
      <c r="J56" s="3" t="e">
        <f t="shared" si="4"/>
        <v>#DIV/0!</v>
      </c>
      <c r="K56" s="3"/>
      <c r="L56" s="3"/>
      <c r="M56" s="14"/>
    </row>
    <row r="57" spans="8:13" ht="15.75" thickBot="1" x14ac:dyDescent="0.3">
      <c r="H57" s="17">
        <v>150</v>
      </c>
      <c r="I57" s="8">
        <v>1.0000000000000001E-5</v>
      </c>
      <c r="J57" s="8" t="e">
        <f t="shared" si="4"/>
        <v>#DIV/0!</v>
      </c>
      <c r="K57" s="8"/>
      <c r="L57" s="8"/>
      <c r="M57" s="18"/>
    </row>
    <row r="58" spans="8:13" x14ac:dyDescent="0.25">
      <c r="H58" s="11">
        <v>180</v>
      </c>
      <c r="I58" s="7">
        <v>9.9999999999999995E-7</v>
      </c>
      <c r="J58" s="7" t="e">
        <f t="shared" si="4"/>
        <v>#DIV/0!</v>
      </c>
      <c r="K58" s="7"/>
      <c r="L58" s="7"/>
      <c r="M58" s="12"/>
    </row>
    <row r="59" spans="8:13" x14ac:dyDescent="0.25">
      <c r="H59" s="13">
        <v>180</v>
      </c>
      <c r="I59" s="3">
        <v>1.1999999999999999E-6</v>
      </c>
      <c r="J59" s="3" t="e">
        <f t="shared" si="4"/>
        <v>#DIV/0!</v>
      </c>
      <c r="K59" s="3"/>
      <c r="L59" s="3"/>
      <c r="M59" s="14"/>
    </row>
    <row r="60" spans="8:13" x14ac:dyDescent="0.25">
      <c r="H60" s="13">
        <v>180</v>
      </c>
      <c r="I60" s="3">
        <v>1.5E-6</v>
      </c>
      <c r="J60" s="3" t="e">
        <f t="shared" si="4"/>
        <v>#DIV/0!</v>
      </c>
      <c r="K60" s="3"/>
      <c r="L60" s="3"/>
      <c r="M60" s="14"/>
    </row>
    <row r="61" spans="8:13" x14ac:dyDescent="0.25">
      <c r="H61" s="13">
        <v>180</v>
      </c>
      <c r="I61" s="3">
        <v>1.7999999999999999E-6</v>
      </c>
      <c r="J61" s="3" t="e">
        <f t="shared" si="4"/>
        <v>#DIV/0!</v>
      </c>
      <c r="K61" s="3"/>
      <c r="L61" s="3"/>
      <c r="M61" s="14"/>
    </row>
    <row r="62" spans="8:13" x14ac:dyDescent="0.25">
      <c r="H62" s="13">
        <v>180</v>
      </c>
      <c r="I62" s="3">
        <v>2.2000000000000001E-6</v>
      </c>
      <c r="J62" s="3" t="e">
        <f t="shared" si="4"/>
        <v>#DIV/0!</v>
      </c>
      <c r="K62" s="3"/>
      <c r="L62" s="3"/>
      <c r="M62" s="14"/>
    </row>
    <row r="63" spans="8:13" x14ac:dyDescent="0.25">
      <c r="H63" s="13">
        <v>180</v>
      </c>
      <c r="I63" s="3">
        <v>2.7E-6</v>
      </c>
      <c r="J63" s="3" t="e">
        <f t="shared" si="4"/>
        <v>#DIV/0!</v>
      </c>
      <c r="K63" s="3"/>
      <c r="L63" s="3"/>
      <c r="M63" s="14"/>
    </row>
    <row r="64" spans="8:13" x14ac:dyDescent="0.25">
      <c r="H64" s="13">
        <v>180</v>
      </c>
      <c r="I64" s="3">
        <v>3.3000000000000002E-6</v>
      </c>
      <c r="J64" s="3" t="e">
        <f t="shared" si="4"/>
        <v>#DIV/0!</v>
      </c>
      <c r="K64" s="3"/>
      <c r="L64" s="3"/>
      <c r="M64" s="14"/>
    </row>
    <row r="65" spans="8:13" x14ac:dyDescent="0.25">
      <c r="H65" s="13">
        <v>180</v>
      </c>
      <c r="I65" s="3">
        <v>3.8999999999999999E-6</v>
      </c>
      <c r="J65" s="3" t="e">
        <f t="shared" si="4"/>
        <v>#DIV/0!</v>
      </c>
      <c r="K65" s="3"/>
      <c r="L65" s="3"/>
      <c r="M65" s="14"/>
    </row>
    <row r="66" spans="8:13" x14ac:dyDescent="0.25">
      <c r="H66" s="13">
        <v>180</v>
      </c>
      <c r="I66" s="3">
        <v>4.6999999999999999E-6</v>
      </c>
      <c r="J66" s="3" t="e">
        <f t="shared" si="4"/>
        <v>#DIV/0!</v>
      </c>
      <c r="K66" s="3"/>
      <c r="L66" s="3"/>
      <c r="M66" s="14"/>
    </row>
    <row r="67" spans="8:13" x14ac:dyDescent="0.25">
      <c r="H67" s="13">
        <v>180</v>
      </c>
      <c r="I67" s="3">
        <v>5.6999999999999996E-6</v>
      </c>
      <c r="J67" s="3" t="e">
        <f t="shared" si="4"/>
        <v>#DIV/0!</v>
      </c>
      <c r="K67" s="3"/>
      <c r="L67" s="3"/>
      <c r="M67" s="14"/>
    </row>
    <row r="68" spans="8:13" x14ac:dyDescent="0.25">
      <c r="H68" s="13">
        <v>180</v>
      </c>
      <c r="I68" s="3">
        <v>6.8000000000000001E-6</v>
      </c>
      <c r="J68" s="3" t="e">
        <f t="shared" si="4"/>
        <v>#DIV/0!</v>
      </c>
      <c r="K68" s="3"/>
      <c r="L68" s="3"/>
      <c r="M68" s="14"/>
    </row>
    <row r="69" spans="8:13" x14ac:dyDescent="0.25">
      <c r="H69" s="13">
        <v>180</v>
      </c>
      <c r="I69" s="3">
        <v>8.1999999999999994E-6</v>
      </c>
      <c r="J69" s="3" t="e">
        <f t="shared" si="4"/>
        <v>#DIV/0!</v>
      </c>
      <c r="K69" s="3"/>
      <c r="L69" s="3"/>
      <c r="M69" s="14"/>
    </row>
    <row r="70" spans="8:13" ht="15.75" thickBot="1" x14ac:dyDescent="0.3">
      <c r="H70" s="17">
        <v>180</v>
      </c>
      <c r="I70" s="8">
        <v>1.0000000000000001E-5</v>
      </c>
      <c r="J70" s="8" t="e">
        <f t="shared" si="4"/>
        <v>#DIV/0!</v>
      </c>
      <c r="K70" s="8"/>
      <c r="L70" s="8"/>
      <c r="M70" s="18"/>
    </row>
    <row r="71" spans="8:13" x14ac:dyDescent="0.25">
      <c r="H71" s="11">
        <v>200</v>
      </c>
      <c r="I71" s="7">
        <v>9.9999999999999995E-7</v>
      </c>
      <c r="J71" s="7" t="e">
        <f t="shared" ref="J71:J134" si="9" xml:space="preserve"> 1/($B$18*LN(2)*I71)- 2*H71</f>
        <v>#DIV/0!</v>
      </c>
      <c r="K71" s="7"/>
      <c r="L71" s="7"/>
      <c r="M71" s="12"/>
    </row>
    <row r="72" spans="8:13" x14ac:dyDescent="0.25">
      <c r="H72" s="13">
        <v>200</v>
      </c>
      <c r="I72" s="3">
        <v>1.1999999999999999E-6</v>
      </c>
      <c r="J72" s="3" t="e">
        <f t="shared" si="9"/>
        <v>#DIV/0!</v>
      </c>
      <c r="K72" s="3"/>
      <c r="L72" s="3"/>
      <c r="M72" s="14"/>
    </row>
    <row r="73" spans="8:13" x14ac:dyDescent="0.25">
      <c r="H73" s="13">
        <v>200</v>
      </c>
      <c r="I73" s="3">
        <v>1.5E-6</v>
      </c>
      <c r="J73" s="3" t="e">
        <f t="shared" si="9"/>
        <v>#DIV/0!</v>
      </c>
      <c r="K73" s="3"/>
      <c r="L73" s="3"/>
      <c r="M73" s="14"/>
    </row>
    <row r="74" spans="8:13" x14ac:dyDescent="0.25">
      <c r="H74" s="13">
        <v>200</v>
      </c>
      <c r="I74" s="3">
        <v>1.7999999999999999E-6</v>
      </c>
      <c r="J74" s="3" t="e">
        <f t="shared" si="9"/>
        <v>#DIV/0!</v>
      </c>
      <c r="K74" s="3"/>
      <c r="L74" s="3"/>
      <c r="M74" s="14"/>
    </row>
    <row r="75" spans="8:13" x14ac:dyDescent="0.25">
      <c r="H75" s="13">
        <v>200</v>
      </c>
      <c r="I75" s="3">
        <v>2.2000000000000001E-6</v>
      </c>
      <c r="J75" s="3" t="e">
        <f t="shared" si="9"/>
        <v>#DIV/0!</v>
      </c>
      <c r="K75" s="3"/>
      <c r="L75" s="3"/>
      <c r="M75" s="14"/>
    </row>
    <row r="76" spans="8:13" x14ac:dyDescent="0.25">
      <c r="H76" s="13">
        <v>200</v>
      </c>
      <c r="I76" s="3">
        <v>2.7E-6</v>
      </c>
      <c r="J76" s="3" t="e">
        <f t="shared" si="9"/>
        <v>#DIV/0!</v>
      </c>
      <c r="K76" s="3"/>
      <c r="L76" s="3"/>
      <c r="M76" s="14"/>
    </row>
    <row r="77" spans="8:13" x14ac:dyDescent="0.25">
      <c r="H77" s="13">
        <v>200</v>
      </c>
      <c r="I77" s="3">
        <v>3.3000000000000002E-6</v>
      </c>
      <c r="J77" s="3" t="e">
        <f t="shared" si="9"/>
        <v>#DIV/0!</v>
      </c>
      <c r="K77" s="3"/>
      <c r="L77" s="3"/>
      <c r="M77" s="14"/>
    </row>
    <row r="78" spans="8:13" x14ac:dyDescent="0.25">
      <c r="H78" s="13">
        <v>200</v>
      </c>
      <c r="I78" s="3">
        <v>3.8999999999999999E-6</v>
      </c>
      <c r="J78" s="3" t="e">
        <f t="shared" si="9"/>
        <v>#DIV/0!</v>
      </c>
      <c r="K78" s="3"/>
      <c r="L78" s="3"/>
      <c r="M78" s="14"/>
    </row>
    <row r="79" spans="8:13" x14ac:dyDescent="0.25">
      <c r="H79" s="13">
        <v>200</v>
      </c>
      <c r="I79" s="3">
        <v>4.6999999999999999E-6</v>
      </c>
      <c r="J79" s="3" t="e">
        <f t="shared" si="9"/>
        <v>#DIV/0!</v>
      </c>
      <c r="K79" s="3"/>
      <c r="L79" s="3"/>
      <c r="M79" s="14"/>
    </row>
    <row r="80" spans="8:13" x14ac:dyDescent="0.25">
      <c r="H80" s="13">
        <v>200</v>
      </c>
      <c r="I80" s="3">
        <v>5.6999999999999996E-6</v>
      </c>
      <c r="J80" s="3" t="e">
        <f t="shared" si="9"/>
        <v>#DIV/0!</v>
      </c>
      <c r="K80" s="3"/>
      <c r="L80" s="3"/>
      <c r="M80" s="14"/>
    </row>
    <row r="81" spans="8:13" x14ac:dyDescent="0.25">
      <c r="H81" s="13">
        <v>200</v>
      </c>
      <c r="I81" s="3">
        <v>6.8000000000000001E-6</v>
      </c>
      <c r="J81" s="3" t="e">
        <f t="shared" si="9"/>
        <v>#DIV/0!</v>
      </c>
      <c r="K81" s="3"/>
      <c r="L81" s="3"/>
      <c r="M81" s="14"/>
    </row>
    <row r="82" spans="8:13" x14ac:dyDescent="0.25">
      <c r="H82" s="13">
        <v>200</v>
      </c>
      <c r="I82" s="3">
        <v>8.1999999999999994E-6</v>
      </c>
      <c r="J82" s="3" t="e">
        <f t="shared" si="9"/>
        <v>#DIV/0!</v>
      </c>
      <c r="K82" s="3"/>
      <c r="L82" s="3"/>
      <c r="M82" s="14"/>
    </row>
    <row r="83" spans="8:13" ht="15.75" thickBot="1" x14ac:dyDescent="0.3">
      <c r="H83" s="17">
        <v>200</v>
      </c>
      <c r="I83" s="8">
        <v>1.0000000000000001E-5</v>
      </c>
      <c r="J83" s="8" t="e">
        <f t="shared" si="9"/>
        <v>#DIV/0!</v>
      </c>
      <c r="K83" s="8"/>
      <c r="L83" s="8"/>
      <c r="M83" s="18"/>
    </row>
    <row r="84" spans="8:13" x14ac:dyDescent="0.25">
      <c r="H84" s="11">
        <v>220</v>
      </c>
      <c r="I84" s="7">
        <v>9.9999999999999995E-7</v>
      </c>
      <c r="J84" s="7" t="e">
        <f t="shared" si="9"/>
        <v>#DIV/0!</v>
      </c>
      <c r="K84" s="7"/>
      <c r="L84" s="7"/>
      <c r="M84" s="12"/>
    </row>
    <row r="85" spans="8:13" x14ac:dyDescent="0.25">
      <c r="H85" s="13">
        <v>220</v>
      </c>
      <c r="I85" s="3">
        <v>1.1999999999999999E-6</v>
      </c>
      <c r="J85" s="3" t="e">
        <f t="shared" si="9"/>
        <v>#DIV/0!</v>
      </c>
      <c r="K85" s="3"/>
      <c r="L85" s="3"/>
      <c r="M85" s="14"/>
    </row>
    <row r="86" spans="8:13" x14ac:dyDescent="0.25">
      <c r="H86" s="13">
        <v>220</v>
      </c>
      <c r="I86" s="3">
        <v>1.5E-6</v>
      </c>
      <c r="J86" s="3" t="e">
        <f t="shared" si="9"/>
        <v>#DIV/0!</v>
      </c>
      <c r="K86" s="3"/>
      <c r="L86" s="3"/>
      <c r="M86" s="14"/>
    </row>
    <row r="87" spans="8:13" x14ac:dyDescent="0.25">
      <c r="H87" s="13">
        <v>220</v>
      </c>
      <c r="I87" s="3">
        <v>1.7999999999999999E-6</v>
      </c>
      <c r="J87" s="3" t="e">
        <f t="shared" si="9"/>
        <v>#DIV/0!</v>
      </c>
      <c r="K87" s="3"/>
      <c r="L87" s="3"/>
      <c r="M87" s="14"/>
    </row>
    <row r="88" spans="8:13" x14ac:dyDescent="0.25">
      <c r="H88" s="13">
        <v>220</v>
      </c>
      <c r="I88" s="3">
        <v>2.2000000000000001E-6</v>
      </c>
      <c r="J88" s="3" t="e">
        <f t="shared" si="9"/>
        <v>#DIV/0!</v>
      </c>
      <c r="K88" s="3"/>
      <c r="L88" s="3"/>
      <c r="M88" s="14"/>
    </row>
    <row r="89" spans="8:13" x14ac:dyDescent="0.25">
      <c r="H89" s="13">
        <v>220</v>
      </c>
      <c r="I89" s="3">
        <v>2.7E-6</v>
      </c>
      <c r="J89" s="3" t="e">
        <f t="shared" si="9"/>
        <v>#DIV/0!</v>
      </c>
      <c r="K89" s="3"/>
      <c r="L89" s="3"/>
      <c r="M89" s="14"/>
    </row>
    <row r="90" spans="8:13" x14ac:dyDescent="0.25">
      <c r="H90" s="13">
        <v>220</v>
      </c>
      <c r="I90" s="3">
        <v>3.3000000000000002E-6</v>
      </c>
      <c r="J90" s="3" t="e">
        <f t="shared" si="9"/>
        <v>#DIV/0!</v>
      </c>
      <c r="K90" s="3"/>
      <c r="L90" s="3"/>
      <c r="M90" s="14"/>
    </row>
    <row r="91" spans="8:13" x14ac:dyDescent="0.25">
      <c r="H91" s="13">
        <v>220</v>
      </c>
      <c r="I91" s="3">
        <v>3.8999999999999999E-6</v>
      </c>
      <c r="J91" s="3" t="e">
        <f t="shared" si="9"/>
        <v>#DIV/0!</v>
      </c>
      <c r="K91" s="3"/>
      <c r="L91" s="3"/>
      <c r="M91" s="14"/>
    </row>
    <row r="92" spans="8:13" x14ac:dyDescent="0.25">
      <c r="H92" s="13">
        <v>220</v>
      </c>
      <c r="I92" s="3">
        <v>4.6999999999999999E-6</v>
      </c>
      <c r="J92" s="3" t="e">
        <f t="shared" si="9"/>
        <v>#DIV/0!</v>
      </c>
      <c r="K92" s="3"/>
      <c r="L92" s="3"/>
      <c r="M92" s="14"/>
    </row>
    <row r="93" spans="8:13" x14ac:dyDescent="0.25">
      <c r="H93" s="13">
        <v>220</v>
      </c>
      <c r="I93" s="3">
        <v>5.6999999999999996E-6</v>
      </c>
      <c r="J93" s="3" t="e">
        <f t="shared" si="9"/>
        <v>#DIV/0!</v>
      </c>
      <c r="K93" s="3"/>
      <c r="L93" s="3"/>
      <c r="M93" s="14"/>
    </row>
    <row r="94" spans="8:13" x14ac:dyDescent="0.25">
      <c r="H94" s="13">
        <v>220</v>
      </c>
      <c r="I94" s="3">
        <v>6.8000000000000001E-6</v>
      </c>
      <c r="J94" s="3" t="e">
        <f t="shared" si="9"/>
        <v>#DIV/0!</v>
      </c>
      <c r="K94" s="3"/>
      <c r="L94" s="3"/>
      <c r="M94" s="14"/>
    </row>
    <row r="95" spans="8:13" x14ac:dyDescent="0.25">
      <c r="H95" s="13">
        <v>220</v>
      </c>
      <c r="I95" s="3">
        <v>8.1999999999999994E-6</v>
      </c>
      <c r="J95" s="3" t="e">
        <f t="shared" si="9"/>
        <v>#DIV/0!</v>
      </c>
      <c r="K95" s="3"/>
      <c r="L95" s="3"/>
      <c r="M95" s="14"/>
    </row>
    <row r="96" spans="8:13" ht="15.75" thickBot="1" x14ac:dyDescent="0.3">
      <c r="H96" s="17">
        <v>220</v>
      </c>
      <c r="I96" s="8">
        <v>1.0000000000000001E-5</v>
      </c>
      <c r="J96" s="8" t="e">
        <f t="shared" si="9"/>
        <v>#DIV/0!</v>
      </c>
      <c r="K96" s="8"/>
      <c r="L96" s="8"/>
      <c r="M96" s="18"/>
    </row>
    <row r="97" spans="8:13" x14ac:dyDescent="0.25">
      <c r="H97" s="11">
        <v>240</v>
      </c>
      <c r="I97" s="7">
        <v>9.9999999999999995E-7</v>
      </c>
      <c r="J97" s="7" t="e">
        <f t="shared" si="9"/>
        <v>#DIV/0!</v>
      </c>
      <c r="K97" s="7"/>
      <c r="L97" s="7"/>
      <c r="M97" s="12"/>
    </row>
    <row r="98" spans="8:13" x14ac:dyDescent="0.25">
      <c r="H98" s="13">
        <v>240</v>
      </c>
      <c r="I98" s="3">
        <v>1.1999999999999999E-6</v>
      </c>
      <c r="J98" s="3" t="e">
        <f t="shared" si="9"/>
        <v>#DIV/0!</v>
      </c>
      <c r="K98" s="3"/>
      <c r="L98" s="3"/>
      <c r="M98" s="14"/>
    </row>
    <row r="99" spans="8:13" x14ac:dyDescent="0.25">
      <c r="H99" s="13">
        <v>240</v>
      </c>
      <c r="I99" s="3">
        <v>1.5E-6</v>
      </c>
      <c r="J99" s="3" t="e">
        <f t="shared" si="9"/>
        <v>#DIV/0!</v>
      </c>
      <c r="K99" s="3"/>
      <c r="L99" s="3"/>
      <c r="M99" s="14"/>
    </row>
    <row r="100" spans="8:13" x14ac:dyDescent="0.25">
      <c r="H100" s="13">
        <v>240</v>
      </c>
      <c r="I100" s="3">
        <v>1.7999999999999999E-6</v>
      </c>
      <c r="J100" s="3" t="e">
        <f t="shared" si="9"/>
        <v>#DIV/0!</v>
      </c>
      <c r="K100" s="3"/>
      <c r="L100" s="3"/>
      <c r="M100" s="14"/>
    </row>
    <row r="101" spans="8:13" x14ac:dyDescent="0.25">
      <c r="H101" s="13">
        <v>240</v>
      </c>
      <c r="I101" s="3">
        <v>2.2000000000000001E-6</v>
      </c>
      <c r="J101" s="3" t="e">
        <f t="shared" si="9"/>
        <v>#DIV/0!</v>
      </c>
      <c r="K101" s="3"/>
      <c r="L101" s="3"/>
      <c r="M101" s="14"/>
    </row>
    <row r="102" spans="8:13" x14ac:dyDescent="0.25">
      <c r="H102" s="13">
        <v>240</v>
      </c>
      <c r="I102" s="3">
        <v>2.7E-6</v>
      </c>
      <c r="J102" s="3" t="e">
        <f t="shared" si="9"/>
        <v>#DIV/0!</v>
      </c>
      <c r="K102" s="3"/>
      <c r="L102" s="3"/>
      <c r="M102" s="14"/>
    </row>
    <row r="103" spans="8:13" x14ac:dyDescent="0.25">
      <c r="H103" s="13">
        <v>240</v>
      </c>
      <c r="I103" s="3">
        <v>3.3000000000000002E-6</v>
      </c>
      <c r="J103" s="3" t="e">
        <f t="shared" si="9"/>
        <v>#DIV/0!</v>
      </c>
      <c r="K103" s="3"/>
      <c r="L103" s="3"/>
      <c r="M103" s="14"/>
    </row>
    <row r="104" spans="8:13" x14ac:dyDescent="0.25">
      <c r="H104" s="13">
        <v>240</v>
      </c>
      <c r="I104" s="3">
        <v>3.8999999999999999E-6</v>
      </c>
      <c r="J104" s="3" t="e">
        <f t="shared" si="9"/>
        <v>#DIV/0!</v>
      </c>
      <c r="K104" s="3"/>
      <c r="L104" s="3"/>
      <c r="M104" s="14"/>
    </row>
    <row r="105" spans="8:13" x14ac:dyDescent="0.25">
      <c r="H105" s="13">
        <v>240</v>
      </c>
      <c r="I105" s="3">
        <v>4.6999999999999999E-6</v>
      </c>
      <c r="J105" s="3" t="e">
        <f t="shared" si="9"/>
        <v>#DIV/0!</v>
      </c>
      <c r="K105" s="3"/>
      <c r="L105" s="3"/>
      <c r="M105" s="14"/>
    </row>
    <row r="106" spans="8:13" x14ac:dyDescent="0.25">
      <c r="H106" s="13">
        <v>240</v>
      </c>
      <c r="I106" s="3">
        <v>5.6999999999999996E-6</v>
      </c>
      <c r="J106" s="3" t="e">
        <f t="shared" si="9"/>
        <v>#DIV/0!</v>
      </c>
      <c r="K106" s="3"/>
      <c r="L106" s="3"/>
      <c r="M106" s="14"/>
    </row>
    <row r="107" spans="8:13" x14ac:dyDescent="0.25">
      <c r="H107" s="13">
        <v>240</v>
      </c>
      <c r="I107" s="3">
        <v>6.8000000000000001E-6</v>
      </c>
      <c r="J107" s="3" t="e">
        <f t="shared" si="9"/>
        <v>#DIV/0!</v>
      </c>
      <c r="K107" s="3"/>
      <c r="L107" s="3"/>
      <c r="M107" s="14"/>
    </row>
    <row r="108" spans="8:13" x14ac:dyDescent="0.25">
      <c r="H108" s="13">
        <v>240</v>
      </c>
      <c r="I108" s="3">
        <v>8.1999999999999994E-6</v>
      </c>
      <c r="J108" s="3" t="e">
        <f t="shared" si="9"/>
        <v>#DIV/0!</v>
      </c>
      <c r="K108" s="3"/>
      <c r="L108" s="3"/>
      <c r="M108" s="14"/>
    </row>
    <row r="109" spans="8:13" ht="15.75" thickBot="1" x14ac:dyDescent="0.3">
      <c r="H109" s="17">
        <v>240</v>
      </c>
      <c r="I109" s="8">
        <v>1.0000000000000001E-5</v>
      </c>
      <c r="J109" s="8" t="e">
        <f t="shared" si="9"/>
        <v>#DIV/0!</v>
      </c>
      <c r="K109" s="8"/>
      <c r="L109" s="8"/>
      <c r="M109" s="18"/>
    </row>
    <row r="110" spans="8:13" x14ac:dyDescent="0.25">
      <c r="H110" s="11">
        <v>270</v>
      </c>
      <c r="I110" s="7">
        <v>9.9999999999999995E-7</v>
      </c>
      <c r="J110" s="7" t="e">
        <f t="shared" si="9"/>
        <v>#DIV/0!</v>
      </c>
      <c r="K110" s="7"/>
      <c r="L110" s="7"/>
      <c r="M110" s="12"/>
    </row>
    <row r="111" spans="8:13" x14ac:dyDescent="0.25">
      <c r="H111" s="13">
        <v>270</v>
      </c>
      <c r="I111" s="3">
        <v>1.1999999999999999E-6</v>
      </c>
      <c r="J111" s="3" t="e">
        <f t="shared" si="9"/>
        <v>#DIV/0!</v>
      </c>
      <c r="K111" s="3"/>
      <c r="L111" s="3"/>
      <c r="M111" s="14"/>
    </row>
    <row r="112" spans="8:13" x14ac:dyDescent="0.25">
      <c r="H112" s="13">
        <v>270</v>
      </c>
      <c r="I112" s="3">
        <v>1.5E-6</v>
      </c>
      <c r="J112" s="3" t="e">
        <f t="shared" si="9"/>
        <v>#DIV/0!</v>
      </c>
      <c r="K112" s="3"/>
      <c r="L112" s="3"/>
      <c r="M112" s="14"/>
    </row>
    <row r="113" spans="8:13" x14ac:dyDescent="0.25">
      <c r="H113" s="13">
        <v>270</v>
      </c>
      <c r="I113" s="3">
        <v>1.7999999999999999E-6</v>
      </c>
      <c r="J113" s="3" t="e">
        <f t="shared" si="9"/>
        <v>#DIV/0!</v>
      </c>
      <c r="K113" s="3"/>
      <c r="L113" s="3"/>
      <c r="M113" s="14"/>
    </row>
    <row r="114" spans="8:13" x14ac:dyDescent="0.25">
      <c r="H114" s="13">
        <v>270</v>
      </c>
      <c r="I114" s="3">
        <v>2.2000000000000001E-6</v>
      </c>
      <c r="J114" s="3" t="e">
        <f t="shared" si="9"/>
        <v>#DIV/0!</v>
      </c>
      <c r="K114" s="3"/>
      <c r="L114" s="3"/>
      <c r="M114" s="14"/>
    </row>
    <row r="115" spans="8:13" x14ac:dyDescent="0.25">
      <c r="H115" s="13">
        <v>270</v>
      </c>
      <c r="I115" s="3">
        <v>2.7E-6</v>
      </c>
      <c r="J115" s="3" t="e">
        <f t="shared" si="9"/>
        <v>#DIV/0!</v>
      </c>
      <c r="K115" s="3"/>
      <c r="L115" s="3"/>
      <c r="M115" s="14"/>
    </row>
    <row r="116" spans="8:13" x14ac:dyDescent="0.25">
      <c r="H116" s="13">
        <v>270</v>
      </c>
      <c r="I116" s="3">
        <v>3.3000000000000002E-6</v>
      </c>
      <c r="J116" s="3" t="e">
        <f t="shared" si="9"/>
        <v>#DIV/0!</v>
      </c>
      <c r="K116" s="3"/>
      <c r="L116" s="3"/>
      <c r="M116" s="14"/>
    </row>
    <row r="117" spans="8:13" x14ac:dyDescent="0.25">
      <c r="H117" s="13">
        <v>270</v>
      </c>
      <c r="I117" s="3">
        <v>3.8999999999999999E-6</v>
      </c>
      <c r="J117" s="3" t="e">
        <f t="shared" si="9"/>
        <v>#DIV/0!</v>
      </c>
      <c r="K117" s="3"/>
      <c r="L117" s="3"/>
      <c r="M117" s="14"/>
    </row>
    <row r="118" spans="8:13" x14ac:dyDescent="0.25">
      <c r="H118" s="13">
        <v>270</v>
      </c>
      <c r="I118" s="3">
        <v>4.6999999999999999E-6</v>
      </c>
      <c r="J118" s="3" t="e">
        <f t="shared" si="9"/>
        <v>#DIV/0!</v>
      </c>
      <c r="K118" s="3"/>
      <c r="L118" s="3"/>
      <c r="M118" s="14"/>
    </row>
    <row r="119" spans="8:13" x14ac:dyDescent="0.25">
      <c r="H119" s="13">
        <v>270</v>
      </c>
      <c r="I119" s="3">
        <v>5.6999999999999996E-6</v>
      </c>
      <c r="J119" s="3" t="e">
        <f t="shared" si="9"/>
        <v>#DIV/0!</v>
      </c>
      <c r="K119" s="3"/>
      <c r="L119" s="3"/>
      <c r="M119" s="14"/>
    </row>
    <row r="120" spans="8:13" x14ac:dyDescent="0.25">
      <c r="H120" s="13">
        <v>270</v>
      </c>
      <c r="I120" s="3">
        <v>6.8000000000000001E-6</v>
      </c>
      <c r="J120" s="3" t="e">
        <f t="shared" si="9"/>
        <v>#DIV/0!</v>
      </c>
      <c r="K120" s="3"/>
      <c r="L120" s="3"/>
      <c r="M120" s="14"/>
    </row>
    <row r="121" spans="8:13" x14ac:dyDescent="0.25">
      <c r="H121" s="13">
        <v>270</v>
      </c>
      <c r="I121" s="3">
        <v>8.1999999999999994E-6</v>
      </c>
      <c r="J121" s="3" t="e">
        <f t="shared" si="9"/>
        <v>#DIV/0!</v>
      </c>
      <c r="K121" s="3"/>
      <c r="L121" s="3"/>
      <c r="M121" s="14"/>
    </row>
    <row r="122" spans="8:13" ht="15.75" thickBot="1" x14ac:dyDescent="0.3">
      <c r="H122" s="17">
        <v>270</v>
      </c>
      <c r="I122" s="8">
        <v>1.0000000000000001E-5</v>
      </c>
      <c r="J122" s="8" t="e">
        <f t="shared" si="9"/>
        <v>#DIV/0!</v>
      </c>
      <c r="K122" s="8"/>
      <c r="L122" s="8"/>
      <c r="M122" s="18"/>
    </row>
    <row r="123" spans="8:13" x14ac:dyDescent="0.25">
      <c r="H123" s="11">
        <v>300</v>
      </c>
      <c r="I123" s="7">
        <v>9.9999999999999995E-7</v>
      </c>
      <c r="J123" s="7" t="e">
        <f t="shared" si="9"/>
        <v>#DIV/0!</v>
      </c>
      <c r="K123" s="7"/>
      <c r="L123" s="7"/>
      <c r="M123" s="12"/>
    </row>
    <row r="124" spans="8:13" x14ac:dyDescent="0.25">
      <c r="H124" s="13">
        <v>300</v>
      </c>
      <c r="I124" s="3">
        <v>1.1999999999999999E-6</v>
      </c>
      <c r="J124" s="3" t="e">
        <f t="shared" si="9"/>
        <v>#DIV/0!</v>
      </c>
      <c r="K124" s="3"/>
      <c r="L124" s="3"/>
      <c r="M124" s="14"/>
    </row>
    <row r="125" spans="8:13" x14ac:dyDescent="0.25">
      <c r="H125" s="13">
        <v>300</v>
      </c>
      <c r="I125" s="3">
        <v>1.5E-6</v>
      </c>
      <c r="J125" s="3" t="e">
        <f t="shared" si="9"/>
        <v>#DIV/0!</v>
      </c>
      <c r="K125" s="3"/>
      <c r="L125" s="3"/>
      <c r="M125" s="14"/>
    </row>
    <row r="126" spans="8:13" x14ac:dyDescent="0.25">
      <c r="H126" s="13">
        <v>300</v>
      </c>
      <c r="I126" s="3">
        <v>1.7999999999999999E-6</v>
      </c>
      <c r="J126" s="3" t="e">
        <f t="shared" si="9"/>
        <v>#DIV/0!</v>
      </c>
      <c r="K126" s="3"/>
      <c r="L126" s="3"/>
      <c r="M126" s="14"/>
    </row>
    <row r="127" spans="8:13" x14ac:dyDescent="0.25">
      <c r="H127" s="13">
        <v>300</v>
      </c>
      <c r="I127" s="3">
        <v>2.2000000000000001E-6</v>
      </c>
      <c r="J127" s="3" t="e">
        <f t="shared" si="9"/>
        <v>#DIV/0!</v>
      </c>
      <c r="K127" s="3"/>
      <c r="L127" s="3"/>
      <c r="M127" s="14"/>
    </row>
    <row r="128" spans="8:13" x14ac:dyDescent="0.25">
      <c r="H128" s="13">
        <v>300</v>
      </c>
      <c r="I128" s="3">
        <v>2.7E-6</v>
      </c>
      <c r="J128" s="3" t="e">
        <f t="shared" si="9"/>
        <v>#DIV/0!</v>
      </c>
      <c r="K128" s="3"/>
      <c r="L128" s="3"/>
      <c r="M128" s="14"/>
    </row>
    <row r="129" spans="8:13" x14ac:dyDescent="0.25">
      <c r="H129" s="13">
        <v>300</v>
      </c>
      <c r="I129" s="3">
        <v>3.3000000000000002E-6</v>
      </c>
      <c r="J129" s="3" t="e">
        <f t="shared" si="9"/>
        <v>#DIV/0!</v>
      </c>
      <c r="K129" s="3"/>
      <c r="L129" s="3"/>
      <c r="M129" s="14"/>
    </row>
    <row r="130" spans="8:13" x14ac:dyDescent="0.25">
      <c r="H130" s="13">
        <v>300</v>
      </c>
      <c r="I130" s="3">
        <v>3.8999999999999999E-6</v>
      </c>
      <c r="J130" s="3" t="e">
        <f t="shared" si="9"/>
        <v>#DIV/0!</v>
      </c>
      <c r="K130" s="3"/>
      <c r="L130" s="3"/>
      <c r="M130" s="14"/>
    </row>
    <row r="131" spans="8:13" x14ac:dyDescent="0.25">
      <c r="H131" s="13">
        <v>300</v>
      </c>
      <c r="I131" s="3">
        <v>4.6999999999999999E-6</v>
      </c>
      <c r="J131" s="3" t="e">
        <f t="shared" si="9"/>
        <v>#DIV/0!</v>
      </c>
      <c r="K131" s="3"/>
      <c r="L131" s="3"/>
      <c r="M131" s="14"/>
    </row>
    <row r="132" spans="8:13" x14ac:dyDescent="0.25">
      <c r="H132" s="13">
        <v>300</v>
      </c>
      <c r="I132" s="3">
        <v>5.6999999999999996E-6</v>
      </c>
      <c r="J132" s="3" t="e">
        <f t="shared" si="9"/>
        <v>#DIV/0!</v>
      </c>
      <c r="K132" s="3"/>
      <c r="L132" s="3"/>
      <c r="M132" s="14"/>
    </row>
    <row r="133" spans="8:13" x14ac:dyDescent="0.25">
      <c r="H133" s="13">
        <v>300</v>
      </c>
      <c r="I133" s="3">
        <v>6.8000000000000001E-6</v>
      </c>
      <c r="J133" s="3" t="e">
        <f t="shared" si="9"/>
        <v>#DIV/0!</v>
      </c>
      <c r="K133" s="3"/>
      <c r="L133" s="3"/>
      <c r="M133" s="14"/>
    </row>
    <row r="134" spans="8:13" x14ac:dyDescent="0.25">
      <c r="H134" s="13">
        <v>300</v>
      </c>
      <c r="I134" s="3">
        <v>8.1999999999999994E-6</v>
      </c>
      <c r="J134" s="3" t="e">
        <f t="shared" si="9"/>
        <v>#DIV/0!</v>
      </c>
      <c r="K134" s="3"/>
      <c r="L134" s="3"/>
      <c r="M134" s="14"/>
    </row>
    <row r="135" spans="8:13" ht="15.75" thickBot="1" x14ac:dyDescent="0.3">
      <c r="H135" s="17">
        <v>300</v>
      </c>
      <c r="I135" s="8">
        <v>1.0000000000000001E-5</v>
      </c>
      <c r="J135" s="8" t="e">
        <f t="shared" ref="J135:J198" si="10" xml:space="preserve"> 1/($B$18*LN(2)*I135)- 2*H135</f>
        <v>#DIV/0!</v>
      </c>
      <c r="K135" s="8"/>
      <c r="L135" s="8"/>
      <c r="M135" s="18"/>
    </row>
    <row r="136" spans="8:13" x14ac:dyDescent="0.25">
      <c r="H136" s="11">
        <v>330</v>
      </c>
      <c r="I136" s="7">
        <v>9.9999999999999995E-7</v>
      </c>
      <c r="J136" s="7" t="e">
        <f t="shared" si="10"/>
        <v>#DIV/0!</v>
      </c>
      <c r="K136" s="7"/>
      <c r="L136" s="7"/>
      <c r="M136" s="12"/>
    </row>
    <row r="137" spans="8:13" x14ac:dyDescent="0.25">
      <c r="H137" s="13">
        <v>330</v>
      </c>
      <c r="I137" s="3">
        <v>1.1999999999999999E-6</v>
      </c>
      <c r="J137" s="3" t="e">
        <f t="shared" si="10"/>
        <v>#DIV/0!</v>
      </c>
      <c r="K137" s="3"/>
      <c r="L137" s="3"/>
      <c r="M137" s="14"/>
    </row>
    <row r="138" spans="8:13" x14ac:dyDescent="0.25">
      <c r="H138" s="13">
        <v>330</v>
      </c>
      <c r="I138" s="3">
        <v>1.5E-6</v>
      </c>
      <c r="J138" s="3" t="e">
        <f t="shared" si="10"/>
        <v>#DIV/0!</v>
      </c>
      <c r="K138" s="3"/>
      <c r="L138" s="3"/>
      <c r="M138" s="14"/>
    </row>
    <row r="139" spans="8:13" x14ac:dyDescent="0.25">
      <c r="H139" s="13">
        <v>330</v>
      </c>
      <c r="I139" s="3">
        <v>1.7999999999999999E-6</v>
      </c>
      <c r="J139" s="3" t="e">
        <f t="shared" si="10"/>
        <v>#DIV/0!</v>
      </c>
      <c r="K139" s="3"/>
      <c r="L139" s="3"/>
      <c r="M139" s="14"/>
    </row>
    <row r="140" spans="8:13" x14ac:dyDescent="0.25">
      <c r="H140" s="13">
        <v>330</v>
      </c>
      <c r="I140" s="3">
        <v>2.2000000000000001E-6</v>
      </c>
      <c r="J140" s="3" t="e">
        <f t="shared" si="10"/>
        <v>#DIV/0!</v>
      </c>
      <c r="K140" s="3"/>
      <c r="L140" s="3"/>
      <c r="M140" s="14"/>
    </row>
    <row r="141" spans="8:13" x14ac:dyDescent="0.25">
      <c r="H141" s="13">
        <v>330</v>
      </c>
      <c r="I141" s="3">
        <v>2.7E-6</v>
      </c>
      <c r="J141" s="3" t="e">
        <f t="shared" si="10"/>
        <v>#DIV/0!</v>
      </c>
      <c r="K141" s="3"/>
      <c r="L141" s="3"/>
      <c r="M141" s="14"/>
    </row>
    <row r="142" spans="8:13" x14ac:dyDescent="0.25">
      <c r="H142" s="13">
        <v>330</v>
      </c>
      <c r="I142" s="3">
        <v>3.3000000000000002E-6</v>
      </c>
      <c r="J142" s="3" t="e">
        <f t="shared" si="10"/>
        <v>#DIV/0!</v>
      </c>
      <c r="K142" s="3"/>
      <c r="L142" s="3"/>
      <c r="M142" s="14"/>
    </row>
    <row r="143" spans="8:13" x14ac:dyDescent="0.25">
      <c r="H143" s="13">
        <v>330</v>
      </c>
      <c r="I143" s="3">
        <v>3.8999999999999999E-6</v>
      </c>
      <c r="J143" s="3" t="e">
        <f t="shared" si="10"/>
        <v>#DIV/0!</v>
      </c>
      <c r="K143" s="3"/>
      <c r="L143" s="3"/>
      <c r="M143" s="14"/>
    </row>
    <row r="144" spans="8:13" x14ac:dyDescent="0.25">
      <c r="H144" s="13">
        <v>330</v>
      </c>
      <c r="I144" s="3">
        <v>4.6999999999999999E-6</v>
      </c>
      <c r="J144" s="3" t="e">
        <f t="shared" si="10"/>
        <v>#DIV/0!</v>
      </c>
      <c r="K144" s="3"/>
      <c r="L144" s="3"/>
      <c r="M144" s="14"/>
    </row>
    <row r="145" spans="8:13" x14ac:dyDescent="0.25">
      <c r="H145" s="13">
        <v>330</v>
      </c>
      <c r="I145" s="3">
        <v>5.6999999999999996E-6</v>
      </c>
      <c r="J145" s="3" t="e">
        <f t="shared" si="10"/>
        <v>#DIV/0!</v>
      </c>
      <c r="K145" s="3"/>
      <c r="L145" s="3"/>
      <c r="M145" s="14"/>
    </row>
    <row r="146" spans="8:13" x14ac:dyDescent="0.25">
      <c r="H146" s="13">
        <v>330</v>
      </c>
      <c r="I146" s="3">
        <v>6.8000000000000001E-6</v>
      </c>
      <c r="J146" s="3" t="e">
        <f t="shared" si="10"/>
        <v>#DIV/0!</v>
      </c>
      <c r="K146" s="3"/>
      <c r="L146" s="3"/>
      <c r="M146" s="14"/>
    </row>
    <row r="147" spans="8:13" x14ac:dyDescent="0.25">
      <c r="H147" s="13">
        <v>330</v>
      </c>
      <c r="I147" s="3">
        <v>8.1999999999999994E-6</v>
      </c>
      <c r="J147" s="3" t="e">
        <f t="shared" si="10"/>
        <v>#DIV/0!</v>
      </c>
      <c r="K147" s="3"/>
      <c r="L147" s="3"/>
      <c r="M147" s="14"/>
    </row>
    <row r="148" spans="8:13" ht="15.75" thickBot="1" x14ac:dyDescent="0.3">
      <c r="H148" s="17">
        <v>330</v>
      </c>
      <c r="I148" s="8">
        <v>1.0000000000000001E-5</v>
      </c>
      <c r="J148" s="8" t="e">
        <f t="shared" si="10"/>
        <v>#DIV/0!</v>
      </c>
      <c r="K148" s="8"/>
      <c r="L148" s="8"/>
      <c r="M148" s="18"/>
    </row>
    <row r="149" spans="8:13" x14ac:dyDescent="0.25">
      <c r="H149" s="11">
        <v>360</v>
      </c>
      <c r="I149" s="7">
        <v>9.9999999999999995E-7</v>
      </c>
      <c r="J149" s="7" t="e">
        <f t="shared" si="10"/>
        <v>#DIV/0!</v>
      </c>
      <c r="K149" s="7"/>
      <c r="L149" s="7"/>
      <c r="M149" s="12"/>
    </row>
    <row r="150" spans="8:13" x14ac:dyDescent="0.25">
      <c r="H150" s="13">
        <v>360</v>
      </c>
      <c r="I150" s="3">
        <v>1.1999999999999999E-6</v>
      </c>
      <c r="J150" s="3" t="e">
        <f t="shared" si="10"/>
        <v>#DIV/0!</v>
      </c>
      <c r="K150" s="3"/>
      <c r="L150" s="3"/>
      <c r="M150" s="14"/>
    </row>
    <row r="151" spans="8:13" x14ac:dyDescent="0.25">
      <c r="H151" s="13">
        <v>360</v>
      </c>
      <c r="I151" s="3">
        <v>1.5E-6</v>
      </c>
      <c r="J151" s="3" t="e">
        <f t="shared" si="10"/>
        <v>#DIV/0!</v>
      </c>
      <c r="K151" s="3"/>
      <c r="L151" s="3"/>
      <c r="M151" s="14"/>
    </row>
    <row r="152" spans="8:13" x14ac:dyDescent="0.25">
      <c r="H152" s="13">
        <v>360</v>
      </c>
      <c r="I152" s="3">
        <v>1.7999999999999999E-6</v>
      </c>
      <c r="J152" s="3" t="e">
        <f t="shared" si="10"/>
        <v>#DIV/0!</v>
      </c>
      <c r="K152" s="3"/>
      <c r="L152" s="3"/>
      <c r="M152" s="14"/>
    </row>
    <row r="153" spans="8:13" x14ac:dyDescent="0.25">
      <c r="H153" s="13">
        <v>360</v>
      </c>
      <c r="I153" s="3">
        <v>2.2000000000000001E-6</v>
      </c>
      <c r="J153" s="3" t="e">
        <f t="shared" si="10"/>
        <v>#DIV/0!</v>
      </c>
      <c r="K153" s="3"/>
      <c r="L153" s="3"/>
      <c r="M153" s="14"/>
    </row>
    <row r="154" spans="8:13" x14ac:dyDescent="0.25">
      <c r="H154" s="13">
        <v>360</v>
      </c>
      <c r="I154" s="3">
        <v>2.7E-6</v>
      </c>
      <c r="J154" s="3" t="e">
        <f t="shared" si="10"/>
        <v>#DIV/0!</v>
      </c>
      <c r="K154" s="3"/>
      <c r="L154" s="3"/>
      <c r="M154" s="14"/>
    </row>
    <row r="155" spans="8:13" x14ac:dyDescent="0.25">
      <c r="H155" s="13">
        <v>360</v>
      </c>
      <c r="I155" s="3">
        <v>3.3000000000000002E-6</v>
      </c>
      <c r="J155" s="3" t="e">
        <f t="shared" si="10"/>
        <v>#DIV/0!</v>
      </c>
      <c r="K155" s="3"/>
      <c r="L155" s="3"/>
      <c r="M155" s="14"/>
    </row>
    <row r="156" spans="8:13" x14ac:dyDescent="0.25">
      <c r="H156" s="13">
        <v>360</v>
      </c>
      <c r="I156" s="3">
        <v>3.8999999999999999E-6</v>
      </c>
      <c r="J156" s="3" t="e">
        <f t="shared" si="10"/>
        <v>#DIV/0!</v>
      </c>
      <c r="K156" s="3"/>
      <c r="L156" s="3"/>
      <c r="M156" s="14"/>
    </row>
    <row r="157" spans="8:13" x14ac:dyDescent="0.25">
      <c r="H157" s="13">
        <v>360</v>
      </c>
      <c r="I157" s="3">
        <v>4.6999999999999999E-6</v>
      </c>
      <c r="J157" s="3" t="e">
        <f t="shared" si="10"/>
        <v>#DIV/0!</v>
      </c>
      <c r="K157" s="3"/>
      <c r="L157" s="3"/>
      <c r="M157" s="14"/>
    </row>
    <row r="158" spans="8:13" x14ac:dyDescent="0.25">
      <c r="H158" s="13">
        <v>360</v>
      </c>
      <c r="I158" s="3">
        <v>5.6999999999999996E-6</v>
      </c>
      <c r="J158" s="3" t="e">
        <f t="shared" si="10"/>
        <v>#DIV/0!</v>
      </c>
      <c r="K158" s="3"/>
      <c r="L158" s="3"/>
      <c r="M158" s="14"/>
    </row>
    <row r="159" spans="8:13" x14ac:dyDescent="0.25">
      <c r="H159" s="13">
        <v>360</v>
      </c>
      <c r="I159" s="3">
        <v>6.8000000000000001E-6</v>
      </c>
      <c r="J159" s="3" t="e">
        <f t="shared" si="10"/>
        <v>#DIV/0!</v>
      </c>
      <c r="K159" s="3"/>
      <c r="L159" s="3"/>
      <c r="M159" s="14"/>
    </row>
    <row r="160" spans="8:13" x14ac:dyDescent="0.25">
      <c r="H160" s="13">
        <v>360</v>
      </c>
      <c r="I160" s="3">
        <v>8.1999999999999994E-6</v>
      </c>
      <c r="J160" s="3" t="e">
        <f t="shared" si="10"/>
        <v>#DIV/0!</v>
      </c>
      <c r="K160" s="3"/>
      <c r="L160" s="3"/>
      <c r="M160" s="14"/>
    </row>
    <row r="161" spans="8:13" ht="15.75" thickBot="1" x14ac:dyDescent="0.3">
      <c r="H161" s="17">
        <v>360</v>
      </c>
      <c r="I161" s="8">
        <v>1.0000000000000001E-5</v>
      </c>
      <c r="J161" s="8" t="e">
        <f t="shared" si="10"/>
        <v>#DIV/0!</v>
      </c>
      <c r="K161" s="8"/>
      <c r="L161" s="8"/>
      <c r="M161" s="18"/>
    </row>
    <row r="162" spans="8:13" x14ac:dyDescent="0.25">
      <c r="H162" s="11">
        <v>390</v>
      </c>
      <c r="I162" s="7">
        <v>9.9999999999999995E-7</v>
      </c>
      <c r="J162" s="7" t="e">
        <f t="shared" si="10"/>
        <v>#DIV/0!</v>
      </c>
      <c r="K162" s="7"/>
      <c r="L162" s="7"/>
      <c r="M162" s="12"/>
    </row>
    <row r="163" spans="8:13" x14ac:dyDescent="0.25">
      <c r="H163" s="13">
        <v>390</v>
      </c>
      <c r="I163" s="3">
        <v>1.1999999999999999E-6</v>
      </c>
      <c r="J163" s="3" t="e">
        <f t="shared" si="10"/>
        <v>#DIV/0!</v>
      </c>
      <c r="K163" s="3"/>
      <c r="L163" s="3"/>
      <c r="M163" s="14"/>
    </row>
    <row r="164" spans="8:13" x14ac:dyDescent="0.25">
      <c r="H164" s="13">
        <v>390</v>
      </c>
      <c r="I164" s="3">
        <v>1.5E-6</v>
      </c>
      <c r="J164" s="3" t="e">
        <f t="shared" si="10"/>
        <v>#DIV/0!</v>
      </c>
      <c r="K164" s="3"/>
      <c r="L164" s="3"/>
      <c r="M164" s="14"/>
    </row>
    <row r="165" spans="8:13" x14ac:dyDescent="0.25">
      <c r="H165" s="13">
        <v>390</v>
      </c>
      <c r="I165" s="3">
        <v>1.7999999999999999E-6</v>
      </c>
      <c r="J165" s="3" t="e">
        <f t="shared" si="10"/>
        <v>#DIV/0!</v>
      </c>
      <c r="K165" s="3"/>
      <c r="L165" s="3"/>
      <c r="M165" s="14"/>
    </row>
    <row r="166" spans="8:13" x14ac:dyDescent="0.25">
      <c r="H166" s="13">
        <v>390</v>
      </c>
      <c r="I166" s="3">
        <v>2.2000000000000001E-6</v>
      </c>
      <c r="J166" s="3" t="e">
        <f t="shared" si="10"/>
        <v>#DIV/0!</v>
      </c>
      <c r="K166" s="3"/>
      <c r="L166" s="3"/>
      <c r="M166" s="14"/>
    </row>
    <row r="167" spans="8:13" x14ac:dyDescent="0.25">
      <c r="H167" s="13">
        <v>390</v>
      </c>
      <c r="I167" s="3">
        <v>2.7E-6</v>
      </c>
      <c r="J167" s="3" t="e">
        <f t="shared" si="10"/>
        <v>#DIV/0!</v>
      </c>
      <c r="K167" s="3"/>
      <c r="L167" s="3"/>
      <c r="M167" s="14"/>
    </row>
    <row r="168" spans="8:13" x14ac:dyDescent="0.25">
      <c r="H168" s="13">
        <v>390</v>
      </c>
      <c r="I168" s="3">
        <v>3.3000000000000002E-6</v>
      </c>
      <c r="J168" s="3" t="e">
        <f t="shared" si="10"/>
        <v>#DIV/0!</v>
      </c>
      <c r="K168" s="3"/>
      <c r="L168" s="3"/>
      <c r="M168" s="14"/>
    </row>
    <row r="169" spans="8:13" x14ac:dyDescent="0.25">
      <c r="H169" s="13">
        <v>390</v>
      </c>
      <c r="I169" s="3">
        <v>3.8999999999999999E-6</v>
      </c>
      <c r="J169" s="3" t="e">
        <f t="shared" si="10"/>
        <v>#DIV/0!</v>
      </c>
      <c r="K169" s="3"/>
      <c r="L169" s="3"/>
      <c r="M169" s="14"/>
    </row>
    <row r="170" spans="8:13" x14ac:dyDescent="0.25">
      <c r="H170" s="13">
        <v>390</v>
      </c>
      <c r="I170" s="3">
        <v>4.6999999999999999E-6</v>
      </c>
      <c r="J170" s="3" t="e">
        <f t="shared" si="10"/>
        <v>#DIV/0!</v>
      </c>
      <c r="K170" s="3"/>
      <c r="L170" s="3"/>
      <c r="M170" s="14"/>
    </row>
    <row r="171" spans="8:13" x14ac:dyDescent="0.25">
      <c r="H171" s="13">
        <v>390</v>
      </c>
      <c r="I171" s="3">
        <v>5.6999999999999996E-6</v>
      </c>
      <c r="J171" s="3" t="e">
        <f t="shared" si="10"/>
        <v>#DIV/0!</v>
      </c>
      <c r="K171" s="3"/>
      <c r="L171" s="3"/>
      <c r="M171" s="14"/>
    </row>
    <row r="172" spans="8:13" x14ac:dyDescent="0.25">
      <c r="H172" s="13">
        <v>390</v>
      </c>
      <c r="I172" s="3">
        <v>6.8000000000000001E-6</v>
      </c>
      <c r="J172" s="3" t="e">
        <f t="shared" si="10"/>
        <v>#DIV/0!</v>
      </c>
      <c r="K172" s="3"/>
      <c r="L172" s="3"/>
      <c r="M172" s="14"/>
    </row>
    <row r="173" spans="8:13" x14ac:dyDescent="0.25">
      <c r="H173" s="13">
        <v>390</v>
      </c>
      <c r="I173" s="3">
        <v>8.1999999999999994E-6</v>
      </c>
      <c r="J173" s="3" t="e">
        <f t="shared" si="10"/>
        <v>#DIV/0!</v>
      </c>
      <c r="K173" s="3"/>
      <c r="L173" s="3"/>
      <c r="M173" s="14"/>
    </row>
    <row r="174" spans="8:13" ht="15.75" thickBot="1" x14ac:dyDescent="0.3">
      <c r="H174" s="17">
        <v>390</v>
      </c>
      <c r="I174" s="8">
        <v>1.0000000000000001E-5</v>
      </c>
      <c r="J174" s="8" t="e">
        <f t="shared" si="10"/>
        <v>#DIV/0!</v>
      </c>
      <c r="K174" s="8"/>
      <c r="L174" s="8"/>
      <c r="M174" s="18"/>
    </row>
    <row r="175" spans="8:13" x14ac:dyDescent="0.25">
      <c r="H175" s="11">
        <v>430</v>
      </c>
      <c r="I175" s="7">
        <v>9.9999999999999995E-7</v>
      </c>
      <c r="J175" s="7" t="e">
        <f t="shared" si="10"/>
        <v>#DIV/0!</v>
      </c>
      <c r="K175" s="7"/>
      <c r="L175" s="7"/>
      <c r="M175" s="12"/>
    </row>
    <row r="176" spans="8:13" x14ac:dyDescent="0.25">
      <c r="H176" s="13">
        <v>430</v>
      </c>
      <c r="I176" s="3">
        <v>1.1999999999999999E-6</v>
      </c>
      <c r="J176" s="3" t="e">
        <f t="shared" si="10"/>
        <v>#DIV/0!</v>
      </c>
      <c r="K176" s="3"/>
      <c r="L176" s="3"/>
      <c r="M176" s="14"/>
    </row>
    <row r="177" spans="8:13" x14ac:dyDescent="0.25">
      <c r="H177" s="13">
        <v>430</v>
      </c>
      <c r="I177" s="3">
        <v>1.5E-6</v>
      </c>
      <c r="J177" s="3" t="e">
        <f t="shared" si="10"/>
        <v>#DIV/0!</v>
      </c>
      <c r="K177" s="3"/>
      <c r="L177" s="3"/>
      <c r="M177" s="14"/>
    </row>
    <row r="178" spans="8:13" x14ac:dyDescent="0.25">
      <c r="H178" s="13">
        <v>430</v>
      </c>
      <c r="I178" s="3">
        <v>1.7999999999999999E-6</v>
      </c>
      <c r="J178" s="3" t="e">
        <f t="shared" si="10"/>
        <v>#DIV/0!</v>
      </c>
      <c r="K178" s="3"/>
      <c r="L178" s="3"/>
      <c r="M178" s="14"/>
    </row>
    <row r="179" spans="8:13" x14ac:dyDescent="0.25">
      <c r="H179" s="13">
        <v>430</v>
      </c>
      <c r="I179" s="3">
        <v>2.2000000000000001E-6</v>
      </c>
      <c r="J179" s="3" t="e">
        <f t="shared" si="10"/>
        <v>#DIV/0!</v>
      </c>
      <c r="K179" s="3"/>
      <c r="L179" s="3"/>
      <c r="M179" s="14"/>
    </row>
    <row r="180" spans="8:13" x14ac:dyDescent="0.25">
      <c r="H180" s="13">
        <v>430</v>
      </c>
      <c r="I180" s="3">
        <v>2.7E-6</v>
      </c>
      <c r="J180" s="3" t="e">
        <f t="shared" si="10"/>
        <v>#DIV/0!</v>
      </c>
      <c r="K180" s="3"/>
      <c r="L180" s="3"/>
      <c r="M180" s="14"/>
    </row>
    <row r="181" spans="8:13" x14ac:dyDescent="0.25">
      <c r="H181" s="13">
        <v>430</v>
      </c>
      <c r="I181" s="3">
        <v>3.3000000000000002E-6</v>
      </c>
      <c r="J181" s="3" t="e">
        <f t="shared" si="10"/>
        <v>#DIV/0!</v>
      </c>
      <c r="K181" s="3"/>
      <c r="L181" s="3"/>
      <c r="M181" s="14"/>
    </row>
    <row r="182" spans="8:13" x14ac:dyDescent="0.25">
      <c r="H182" s="13">
        <v>430</v>
      </c>
      <c r="I182" s="3">
        <v>3.8999999999999999E-6</v>
      </c>
      <c r="J182" s="3" t="e">
        <f t="shared" si="10"/>
        <v>#DIV/0!</v>
      </c>
      <c r="K182" s="3"/>
      <c r="L182" s="3"/>
      <c r="M182" s="14"/>
    </row>
    <row r="183" spans="8:13" x14ac:dyDescent="0.25">
      <c r="H183" s="13">
        <v>430</v>
      </c>
      <c r="I183" s="3">
        <v>4.6999999999999999E-6</v>
      </c>
      <c r="J183" s="3" t="e">
        <f t="shared" si="10"/>
        <v>#DIV/0!</v>
      </c>
      <c r="K183" s="3"/>
      <c r="L183" s="3"/>
      <c r="M183" s="14"/>
    </row>
    <row r="184" spans="8:13" x14ac:dyDescent="0.25">
      <c r="H184" s="13">
        <v>430</v>
      </c>
      <c r="I184" s="3">
        <v>5.6999999999999996E-6</v>
      </c>
      <c r="J184" s="3" t="e">
        <f t="shared" si="10"/>
        <v>#DIV/0!</v>
      </c>
      <c r="K184" s="3"/>
      <c r="L184" s="3"/>
      <c r="M184" s="14"/>
    </row>
    <row r="185" spans="8:13" x14ac:dyDescent="0.25">
      <c r="H185" s="13">
        <v>430</v>
      </c>
      <c r="I185" s="3">
        <v>6.8000000000000001E-6</v>
      </c>
      <c r="J185" s="3" t="e">
        <f t="shared" si="10"/>
        <v>#DIV/0!</v>
      </c>
      <c r="K185" s="3"/>
      <c r="L185" s="3"/>
      <c r="M185" s="14"/>
    </row>
    <row r="186" spans="8:13" x14ac:dyDescent="0.25">
      <c r="H186" s="13">
        <v>430</v>
      </c>
      <c r="I186" s="3">
        <v>8.1999999999999994E-6</v>
      </c>
      <c r="J186" s="3" t="e">
        <f t="shared" si="10"/>
        <v>#DIV/0!</v>
      </c>
      <c r="K186" s="3"/>
      <c r="L186" s="3"/>
      <c r="M186" s="14"/>
    </row>
    <row r="187" spans="8:13" ht="15.75" thickBot="1" x14ac:dyDescent="0.3">
      <c r="H187" s="17">
        <v>430</v>
      </c>
      <c r="I187" s="8">
        <v>1.0000000000000001E-5</v>
      </c>
      <c r="J187" s="8" t="e">
        <f t="shared" si="10"/>
        <v>#DIV/0!</v>
      </c>
      <c r="K187" s="8"/>
      <c r="L187" s="8"/>
      <c r="M187" s="18"/>
    </row>
    <row r="188" spans="8:13" x14ac:dyDescent="0.25">
      <c r="H188" s="11">
        <v>470</v>
      </c>
      <c r="I188" s="7">
        <v>9.9999999999999995E-7</v>
      </c>
      <c r="J188" s="7" t="e">
        <f t="shared" si="10"/>
        <v>#DIV/0!</v>
      </c>
      <c r="K188" s="7"/>
      <c r="L188" s="7"/>
      <c r="M188" s="12"/>
    </row>
    <row r="189" spans="8:13" x14ac:dyDescent="0.25">
      <c r="H189" s="13">
        <v>470</v>
      </c>
      <c r="I189" s="3">
        <v>1.1999999999999999E-6</v>
      </c>
      <c r="J189" s="3" t="e">
        <f t="shared" si="10"/>
        <v>#DIV/0!</v>
      </c>
      <c r="K189" s="3"/>
      <c r="L189" s="3"/>
      <c r="M189" s="14"/>
    </row>
    <row r="190" spans="8:13" x14ac:dyDescent="0.25">
      <c r="H190" s="13">
        <v>470</v>
      </c>
      <c r="I190" s="3">
        <v>1.5E-6</v>
      </c>
      <c r="J190" s="3" t="e">
        <f t="shared" si="10"/>
        <v>#DIV/0!</v>
      </c>
      <c r="K190" s="3"/>
      <c r="L190" s="3"/>
      <c r="M190" s="14"/>
    </row>
    <row r="191" spans="8:13" x14ac:dyDescent="0.25">
      <c r="H191" s="13">
        <v>470</v>
      </c>
      <c r="I191" s="3">
        <v>1.7999999999999999E-6</v>
      </c>
      <c r="J191" s="3" t="e">
        <f t="shared" si="10"/>
        <v>#DIV/0!</v>
      </c>
      <c r="K191" s="3"/>
      <c r="L191" s="3"/>
      <c r="M191" s="14"/>
    </row>
    <row r="192" spans="8:13" x14ac:dyDescent="0.25">
      <c r="H192" s="13">
        <v>470</v>
      </c>
      <c r="I192" s="3">
        <v>2.2000000000000001E-6</v>
      </c>
      <c r="J192" s="3" t="e">
        <f t="shared" si="10"/>
        <v>#DIV/0!</v>
      </c>
      <c r="K192" s="3"/>
      <c r="L192" s="3"/>
      <c r="M192" s="14"/>
    </row>
    <row r="193" spans="8:13" x14ac:dyDescent="0.25">
      <c r="H193" s="13">
        <v>470</v>
      </c>
      <c r="I193" s="3">
        <v>2.7E-6</v>
      </c>
      <c r="J193" s="3" t="e">
        <f t="shared" si="10"/>
        <v>#DIV/0!</v>
      </c>
      <c r="K193" s="3"/>
      <c r="L193" s="3"/>
      <c r="M193" s="14"/>
    </row>
    <row r="194" spans="8:13" x14ac:dyDescent="0.25">
      <c r="H194" s="13">
        <v>470</v>
      </c>
      <c r="I194" s="3">
        <v>3.3000000000000002E-6</v>
      </c>
      <c r="J194" s="3" t="e">
        <f t="shared" si="10"/>
        <v>#DIV/0!</v>
      </c>
      <c r="K194" s="3"/>
      <c r="L194" s="3"/>
      <c r="M194" s="14"/>
    </row>
    <row r="195" spans="8:13" x14ac:dyDescent="0.25">
      <c r="H195" s="13">
        <v>470</v>
      </c>
      <c r="I195" s="3">
        <v>3.8999999999999999E-6</v>
      </c>
      <c r="J195" s="3" t="e">
        <f t="shared" si="10"/>
        <v>#DIV/0!</v>
      </c>
      <c r="K195" s="3"/>
      <c r="L195" s="3"/>
      <c r="M195" s="14"/>
    </row>
    <row r="196" spans="8:13" x14ac:dyDescent="0.25">
      <c r="H196" s="13">
        <v>470</v>
      </c>
      <c r="I196" s="3">
        <v>4.6999999999999999E-6</v>
      </c>
      <c r="J196" s="3" t="e">
        <f t="shared" si="10"/>
        <v>#DIV/0!</v>
      </c>
      <c r="K196" s="3"/>
      <c r="L196" s="3"/>
      <c r="M196" s="14"/>
    </row>
    <row r="197" spans="8:13" x14ac:dyDescent="0.25">
      <c r="H197" s="13">
        <v>470</v>
      </c>
      <c r="I197" s="3">
        <v>5.6999999999999996E-6</v>
      </c>
      <c r="J197" s="3" t="e">
        <f t="shared" si="10"/>
        <v>#DIV/0!</v>
      </c>
      <c r="K197" s="3"/>
      <c r="L197" s="3"/>
      <c r="M197" s="14"/>
    </row>
    <row r="198" spans="8:13" x14ac:dyDescent="0.25">
      <c r="H198" s="13">
        <v>470</v>
      </c>
      <c r="I198" s="3">
        <v>6.8000000000000001E-6</v>
      </c>
      <c r="J198" s="3" t="e">
        <f t="shared" si="10"/>
        <v>#DIV/0!</v>
      </c>
      <c r="K198" s="3"/>
      <c r="L198" s="3"/>
      <c r="M198" s="14"/>
    </row>
    <row r="199" spans="8:13" x14ac:dyDescent="0.25">
      <c r="H199" s="13">
        <v>470</v>
      </c>
      <c r="I199" s="3">
        <v>8.1999999999999994E-6</v>
      </c>
      <c r="J199" s="3" t="e">
        <f t="shared" ref="J199:J262" si="11" xml:space="preserve"> 1/($B$18*LN(2)*I199)- 2*H199</f>
        <v>#DIV/0!</v>
      </c>
      <c r="K199" s="3"/>
      <c r="L199" s="3"/>
      <c r="M199" s="14"/>
    </row>
    <row r="200" spans="8:13" ht="15.75" thickBot="1" x14ac:dyDescent="0.3">
      <c r="H200" s="17">
        <v>470</v>
      </c>
      <c r="I200" s="8">
        <v>1.0000000000000001E-5</v>
      </c>
      <c r="J200" s="8" t="e">
        <f t="shared" si="11"/>
        <v>#DIV/0!</v>
      </c>
      <c r="K200" s="8"/>
      <c r="L200" s="8"/>
      <c r="M200" s="18"/>
    </row>
    <row r="201" spans="8:13" x14ac:dyDescent="0.25">
      <c r="H201" s="11">
        <v>510</v>
      </c>
      <c r="I201" s="7">
        <v>9.9999999999999995E-7</v>
      </c>
      <c r="J201" s="7" t="e">
        <f t="shared" si="11"/>
        <v>#DIV/0!</v>
      </c>
      <c r="K201" s="7"/>
      <c r="L201" s="7"/>
      <c r="M201" s="12"/>
    </row>
    <row r="202" spans="8:13" x14ac:dyDescent="0.25">
      <c r="H202" s="13">
        <v>510</v>
      </c>
      <c r="I202" s="3">
        <v>1.1999999999999999E-6</v>
      </c>
      <c r="J202" s="3" t="e">
        <f t="shared" si="11"/>
        <v>#DIV/0!</v>
      </c>
      <c r="K202" s="3"/>
      <c r="L202" s="3"/>
      <c r="M202" s="14"/>
    </row>
    <row r="203" spans="8:13" x14ac:dyDescent="0.25">
      <c r="H203" s="13">
        <v>510</v>
      </c>
      <c r="I203" s="3">
        <v>1.5E-6</v>
      </c>
      <c r="J203" s="3" t="e">
        <f t="shared" si="11"/>
        <v>#DIV/0!</v>
      </c>
      <c r="K203" s="3"/>
      <c r="L203" s="3"/>
      <c r="M203" s="14"/>
    </row>
    <row r="204" spans="8:13" x14ac:dyDescent="0.25">
      <c r="H204" s="13">
        <v>510</v>
      </c>
      <c r="I204" s="3">
        <v>1.7999999999999999E-6</v>
      </c>
      <c r="J204" s="3" t="e">
        <f t="shared" si="11"/>
        <v>#DIV/0!</v>
      </c>
      <c r="K204" s="3"/>
      <c r="L204" s="3"/>
      <c r="M204" s="14"/>
    </row>
    <row r="205" spans="8:13" x14ac:dyDescent="0.25">
      <c r="H205" s="13">
        <v>510</v>
      </c>
      <c r="I205" s="3">
        <v>2.2000000000000001E-6</v>
      </c>
      <c r="J205" s="3" t="e">
        <f t="shared" si="11"/>
        <v>#DIV/0!</v>
      </c>
      <c r="K205" s="3"/>
      <c r="L205" s="3"/>
      <c r="M205" s="14"/>
    </row>
    <row r="206" spans="8:13" x14ac:dyDescent="0.25">
      <c r="H206" s="13">
        <v>510</v>
      </c>
      <c r="I206" s="3">
        <v>2.7E-6</v>
      </c>
      <c r="J206" s="3" t="e">
        <f t="shared" si="11"/>
        <v>#DIV/0!</v>
      </c>
      <c r="K206" s="3"/>
      <c r="L206" s="3"/>
      <c r="M206" s="14"/>
    </row>
    <row r="207" spans="8:13" x14ac:dyDescent="0.25">
      <c r="H207" s="13">
        <v>510</v>
      </c>
      <c r="I207" s="3">
        <v>3.3000000000000002E-6</v>
      </c>
      <c r="J207" s="3" t="e">
        <f t="shared" si="11"/>
        <v>#DIV/0!</v>
      </c>
      <c r="K207" s="3"/>
      <c r="L207" s="3"/>
      <c r="M207" s="14"/>
    </row>
    <row r="208" spans="8:13" x14ac:dyDescent="0.25">
      <c r="H208" s="13">
        <v>510</v>
      </c>
      <c r="I208" s="3">
        <v>3.8999999999999999E-6</v>
      </c>
      <c r="J208" s="3" t="e">
        <f t="shared" si="11"/>
        <v>#DIV/0!</v>
      </c>
      <c r="K208" s="3"/>
      <c r="L208" s="3"/>
      <c r="M208" s="14"/>
    </row>
    <row r="209" spans="8:13" x14ac:dyDescent="0.25">
      <c r="H209" s="13">
        <v>510</v>
      </c>
      <c r="I209" s="3">
        <v>4.6999999999999999E-6</v>
      </c>
      <c r="J209" s="3" t="e">
        <f t="shared" si="11"/>
        <v>#DIV/0!</v>
      </c>
      <c r="K209" s="3"/>
      <c r="L209" s="3"/>
      <c r="M209" s="14"/>
    </row>
    <row r="210" spans="8:13" x14ac:dyDescent="0.25">
      <c r="H210" s="13">
        <v>510</v>
      </c>
      <c r="I210" s="3">
        <v>5.6999999999999996E-6</v>
      </c>
      <c r="J210" s="3" t="e">
        <f t="shared" si="11"/>
        <v>#DIV/0!</v>
      </c>
      <c r="K210" s="3"/>
      <c r="L210" s="3"/>
      <c r="M210" s="14"/>
    </row>
    <row r="211" spans="8:13" x14ac:dyDescent="0.25">
      <c r="H211" s="13">
        <v>510</v>
      </c>
      <c r="I211" s="3">
        <v>6.8000000000000001E-6</v>
      </c>
      <c r="J211" s="3" t="e">
        <f t="shared" si="11"/>
        <v>#DIV/0!</v>
      </c>
      <c r="K211" s="3"/>
      <c r="L211" s="3"/>
      <c r="M211" s="14"/>
    </row>
    <row r="212" spans="8:13" x14ac:dyDescent="0.25">
      <c r="H212" s="13">
        <v>510</v>
      </c>
      <c r="I212" s="3">
        <v>8.1999999999999994E-6</v>
      </c>
      <c r="J212" s="3" t="e">
        <f t="shared" si="11"/>
        <v>#DIV/0!</v>
      </c>
      <c r="K212" s="3"/>
      <c r="L212" s="3"/>
      <c r="M212" s="14"/>
    </row>
    <row r="213" spans="8:13" ht="15.75" thickBot="1" x14ac:dyDescent="0.3">
      <c r="H213" s="17">
        <v>510</v>
      </c>
      <c r="I213" s="8">
        <v>1.0000000000000001E-5</v>
      </c>
      <c r="J213" s="8" t="e">
        <f t="shared" si="11"/>
        <v>#DIV/0!</v>
      </c>
      <c r="K213" s="8"/>
      <c r="L213" s="8"/>
      <c r="M213" s="18"/>
    </row>
    <row r="214" spans="8:13" x14ac:dyDescent="0.25">
      <c r="H214" s="11">
        <v>560</v>
      </c>
      <c r="I214" s="7">
        <v>9.9999999999999995E-7</v>
      </c>
      <c r="J214" s="7" t="e">
        <f xml:space="preserve"> 1/($B$18*LN(2)*I214)- 2*H214</f>
        <v>#DIV/0!</v>
      </c>
      <c r="K214" s="7"/>
      <c r="L214" s="7"/>
      <c r="M214" s="12"/>
    </row>
    <row r="215" spans="8:13" x14ac:dyDescent="0.25">
      <c r="H215" s="13">
        <v>560</v>
      </c>
      <c r="I215" s="3">
        <v>1.1999999999999999E-6</v>
      </c>
      <c r="J215" s="3" t="e">
        <f t="shared" si="11"/>
        <v>#DIV/0!</v>
      </c>
      <c r="K215" s="3"/>
      <c r="L215" s="3"/>
      <c r="M215" s="14"/>
    </row>
    <row r="216" spans="8:13" x14ac:dyDescent="0.25">
      <c r="H216" s="13">
        <v>560</v>
      </c>
      <c r="I216" s="3">
        <v>1.5E-6</v>
      </c>
      <c r="J216" s="3" t="e">
        <f t="shared" si="11"/>
        <v>#DIV/0!</v>
      </c>
      <c r="K216" s="3"/>
      <c r="L216" s="3"/>
      <c r="M216" s="14"/>
    </row>
    <row r="217" spans="8:13" x14ac:dyDescent="0.25">
      <c r="H217" s="13">
        <v>560</v>
      </c>
      <c r="I217" s="3">
        <v>1.7999999999999999E-6</v>
      </c>
      <c r="J217" s="3" t="e">
        <f t="shared" si="11"/>
        <v>#DIV/0!</v>
      </c>
      <c r="K217" s="3"/>
      <c r="L217" s="3"/>
      <c r="M217" s="14"/>
    </row>
    <row r="218" spans="8:13" x14ac:dyDescent="0.25">
      <c r="H218" s="13">
        <v>560</v>
      </c>
      <c r="I218" s="3">
        <v>2.2000000000000001E-6</v>
      </c>
      <c r="J218" s="3" t="e">
        <f t="shared" si="11"/>
        <v>#DIV/0!</v>
      </c>
      <c r="K218" s="3"/>
      <c r="L218" s="3"/>
      <c r="M218" s="14"/>
    </row>
    <row r="219" spans="8:13" x14ac:dyDescent="0.25">
      <c r="H219" s="13">
        <v>560</v>
      </c>
      <c r="I219" s="3">
        <v>2.7E-6</v>
      </c>
      <c r="J219" s="3" t="e">
        <f t="shared" si="11"/>
        <v>#DIV/0!</v>
      </c>
      <c r="K219" s="3"/>
      <c r="L219" s="3"/>
      <c r="M219" s="14"/>
    </row>
    <row r="220" spans="8:13" x14ac:dyDescent="0.25">
      <c r="H220" s="13">
        <v>560</v>
      </c>
      <c r="I220" s="3">
        <v>3.3000000000000002E-6</v>
      </c>
      <c r="J220" s="3" t="e">
        <f t="shared" si="11"/>
        <v>#DIV/0!</v>
      </c>
      <c r="K220" s="3"/>
      <c r="L220" s="3"/>
      <c r="M220" s="14"/>
    </row>
    <row r="221" spans="8:13" x14ac:dyDescent="0.25">
      <c r="H221" s="13">
        <v>560</v>
      </c>
      <c r="I221" s="3">
        <v>3.8999999999999999E-6</v>
      </c>
      <c r="J221" s="3" t="e">
        <f t="shared" si="11"/>
        <v>#DIV/0!</v>
      </c>
      <c r="K221" s="3"/>
      <c r="L221" s="3"/>
      <c r="M221" s="14"/>
    </row>
    <row r="222" spans="8:13" x14ac:dyDescent="0.25">
      <c r="H222" s="13">
        <v>560</v>
      </c>
      <c r="I222" s="3">
        <v>4.6999999999999999E-6</v>
      </c>
      <c r="J222" s="3" t="e">
        <f t="shared" si="11"/>
        <v>#DIV/0!</v>
      </c>
      <c r="K222" s="3"/>
      <c r="L222" s="3"/>
      <c r="M222" s="14"/>
    </row>
    <row r="223" spans="8:13" x14ac:dyDescent="0.25">
      <c r="H223" s="13">
        <v>560</v>
      </c>
      <c r="I223" s="3">
        <v>5.6999999999999996E-6</v>
      </c>
      <c r="J223" s="3" t="e">
        <f t="shared" si="11"/>
        <v>#DIV/0!</v>
      </c>
      <c r="K223" s="3"/>
      <c r="L223" s="3"/>
      <c r="M223" s="14"/>
    </row>
    <row r="224" spans="8:13" x14ac:dyDescent="0.25">
      <c r="H224" s="13">
        <v>560</v>
      </c>
      <c r="I224" s="3">
        <v>6.8000000000000001E-6</v>
      </c>
      <c r="J224" s="3" t="e">
        <f t="shared" si="11"/>
        <v>#DIV/0!</v>
      </c>
      <c r="K224" s="3"/>
      <c r="L224" s="3"/>
      <c r="M224" s="14"/>
    </row>
    <row r="225" spans="8:13" x14ac:dyDescent="0.25">
      <c r="H225" s="13">
        <v>560</v>
      </c>
      <c r="I225" s="3">
        <v>8.1999999999999994E-6</v>
      </c>
      <c r="J225" s="3" t="e">
        <f t="shared" si="11"/>
        <v>#DIV/0!</v>
      </c>
      <c r="K225" s="3"/>
      <c r="L225" s="3"/>
      <c r="M225" s="14"/>
    </row>
    <row r="226" spans="8:13" ht="15.75" thickBot="1" x14ac:dyDescent="0.3">
      <c r="H226" s="17">
        <v>560</v>
      </c>
      <c r="I226" s="8">
        <v>1.0000000000000001E-5</v>
      </c>
      <c r="J226" s="8" t="e">
        <f t="shared" si="11"/>
        <v>#DIV/0!</v>
      </c>
      <c r="K226" s="8"/>
      <c r="L226" s="8"/>
      <c r="M226" s="18"/>
    </row>
    <row r="227" spans="8:13" x14ac:dyDescent="0.25">
      <c r="H227" s="11">
        <v>620</v>
      </c>
      <c r="I227" s="7">
        <v>9.9999999999999995E-7</v>
      </c>
      <c r="J227" s="7" t="e">
        <f t="shared" si="11"/>
        <v>#DIV/0!</v>
      </c>
      <c r="K227" s="7"/>
      <c r="L227" s="7"/>
      <c r="M227" s="12"/>
    </row>
    <row r="228" spans="8:13" x14ac:dyDescent="0.25">
      <c r="H228" s="13">
        <v>620</v>
      </c>
      <c r="I228" s="3">
        <v>1.1999999999999999E-6</v>
      </c>
      <c r="J228" s="3" t="e">
        <f t="shared" si="11"/>
        <v>#DIV/0!</v>
      </c>
      <c r="K228" s="3"/>
      <c r="L228" s="3"/>
      <c r="M228" s="14"/>
    </row>
    <row r="229" spans="8:13" x14ac:dyDescent="0.25">
      <c r="H229" s="13">
        <v>620</v>
      </c>
      <c r="I229" s="3">
        <v>1.5E-6</v>
      </c>
      <c r="J229" s="3" t="e">
        <f t="shared" si="11"/>
        <v>#DIV/0!</v>
      </c>
      <c r="K229" s="3"/>
      <c r="L229" s="3"/>
      <c r="M229" s="14"/>
    </row>
    <row r="230" spans="8:13" x14ac:dyDescent="0.25">
      <c r="H230" s="13">
        <v>620</v>
      </c>
      <c r="I230" s="3">
        <v>1.7999999999999999E-6</v>
      </c>
      <c r="J230" s="3" t="e">
        <f t="shared" si="11"/>
        <v>#DIV/0!</v>
      </c>
      <c r="K230" s="3"/>
      <c r="L230" s="3"/>
      <c r="M230" s="14"/>
    </row>
    <row r="231" spans="8:13" x14ac:dyDescent="0.25">
      <c r="H231" s="13">
        <v>620</v>
      </c>
      <c r="I231" s="3">
        <v>2.2000000000000001E-6</v>
      </c>
      <c r="J231" s="3" t="e">
        <f t="shared" si="11"/>
        <v>#DIV/0!</v>
      </c>
      <c r="K231" s="3"/>
      <c r="L231" s="3"/>
      <c r="M231" s="14"/>
    </row>
    <row r="232" spans="8:13" x14ac:dyDescent="0.25">
      <c r="H232" s="13">
        <v>620</v>
      </c>
      <c r="I232" s="3">
        <v>2.7E-6</v>
      </c>
      <c r="J232" s="3" t="e">
        <f t="shared" si="11"/>
        <v>#DIV/0!</v>
      </c>
      <c r="K232" s="3"/>
      <c r="L232" s="3"/>
      <c r="M232" s="14"/>
    </row>
    <row r="233" spans="8:13" x14ac:dyDescent="0.25">
      <c r="H233" s="13">
        <v>620</v>
      </c>
      <c r="I233" s="3">
        <v>3.3000000000000002E-6</v>
      </c>
      <c r="J233" s="3" t="e">
        <f t="shared" si="11"/>
        <v>#DIV/0!</v>
      </c>
      <c r="K233" s="3"/>
      <c r="L233" s="3"/>
      <c r="M233" s="14"/>
    </row>
    <row r="234" spans="8:13" x14ac:dyDescent="0.25">
      <c r="H234" s="13">
        <v>620</v>
      </c>
      <c r="I234" s="3">
        <v>3.8999999999999999E-6</v>
      </c>
      <c r="J234" s="3" t="e">
        <f t="shared" si="11"/>
        <v>#DIV/0!</v>
      </c>
      <c r="K234" s="3"/>
      <c r="L234" s="3"/>
      <c r="M234" s="14"/>
    </row>
    <row r="235" spans="8:13" x14ac:dyDescent="0.25">
      <c r="H235" s="13">
        <v>620</v>
      </c>
      <c r="I235" s="3">
        <v>4.6999999999999999E-6</v>
      </c>
      <c r="J235" s="3" t="e">
        <f t="shared" si="11"/>
        <v>#DIV/0!</v>
      </c>
      <c r="K235" s="3"/>
      <c r="L235" s="3"/>
      <c r="M235" s="14"/>
    </row>
    <row r="236" spans="8:13" x14ac:dyDescent="0.25">
      <c r="H236" s="13">
        <v>620</v>
      </c>
      <c r="I236" s="3">
        <v>5.6999999999999996E-6</v>
      </c>
      <c r="J236" s="3" t="e">
        <f t="shared" si="11"/>
        <v>#DIV/0!</v>
      </c>
      <c r="K236" s="3"/>
      <c r="L236" s="3"/>
      <c r="M236" s="14"/>
    </row>
    <row r="237" spans="8:13" x14ac:dyDescent="0.25">
      <c r="H237" s="13">
        <v>620</v>
      </c>
      <c r="I237" s="3">
        <v>6.8000000000000001E-6</v>
      </c>
      <c r="J237" s="3" t="e">
        <f t="shared" si="11"/>
        <v>#DIV/0!</v>
      </c>
      <c r="K237" s="3"/>
      <c r="L237" s="3"/>
      <c r="M237" s="14"/>
    </row>
    <row r="238" spans="8:13" x14ac:dyDescent="0.25">
      <c r="H238" s="13">
        <v>620</v>
      </c>
      <c r="I238" s="3">
        <v>8.1999999999999994E-6</v>
      </c>
      <c r="J238" s="3" t="e">
        <f t="shared" si="11"/>
        <v>#DIV/0!</v>
      </c>
      <c r="K238" s="3"/>
      <c r="L238" s="3"/>
      <c r="M238" s="14"/>
    </row>
    <row r="239" spans="8:13" ht="15.75" thickBot="1" x14ac:dyDescent="0.3">
      <c r="H239" s="17">
        <v>620</v>
      </c>
      <c r="I239" s="8">
        <v>1.0000000000000001E-5</v>
      </c>
      <c r="J239" s="8" t="e">
        <f t="shared" si="11"/>
        <v>#DIV/0!</v>
      </c>
      <c r="K239" s="8"/>
      <c r="L239" s="8"/>
      <c r="M239" s="18"/>
    </row>
    <row r="240" spans="8:13" x14ac:dyDescent="0.25">
      <c r="H240" s="11">
        <v>680</v>
      </c>
      <c r="I240" s="7">
        <v>9.9999999999999995E-7</v>
      </c>
      <c r="J240" s="7" t="e">
        <f t="shared" si="11"/>
        <v>#DIV/0!</v>
      </c>
      <c r="K240" s="7"/>
      <c r="L240" s="7"/>
      <c r="M240" s="12"/>
    </row>
    <row r="241" spans="8:13" x14ac:dyDescent="0.25">
      <c r="H241" s="13">
        <v>680</v>
      </c>
      <c r="I241" s="3">
        <v>1.1999999999999999E-6</v>
      </c>
      <c r="J241" s="3" t="e">
        <f t="shared" si="11"/>
        <v>#DIV/0!</v>
      </c>
      <c r="K241" s="3"/>
      <c r="L241" s="3"/>
      <c r="M241" s="14"/>
    </row>
    <row r="242" spans="8:13" x14ac:dyDescent="0.25">
      <c r="H242" s="13">
        <v>680</v>
      </c>
      <c r="I242" s="3">
        <v>1.5E-6</v>
      </c>
      <c r="J242" s="3" t="e">
        <f t="shared" si="11"/>
        <v>#DIV/0!</v>
      </c>
      <c r="K242" s="3"/>
      <c r="L242" s="3"/>
      <c r="M242" s="14"/>
    </row>
    <row r="243" spans="8:13" x14ac:dyDescent="0.25">
      <c r="H243" s="13">
        <v>680</v>
      </c>
      <c r="I243" s="3">
        <v>1.7999999999999999E-6</v>
      </c>
      <c r="J243" s="3" t="e">
        <f t="shared" si="11"/>
        <v>#DIV/0!</v>
      </c>
      <c r="K243" s="3"/>
      <c r="L243" s="3"/>
      <c r="M243" s="14"/>
    </row>
    <row r="244" spans="8:13" x14ac:dyDescent="0.25">
      <c r="H244" s="13">
        <v>680</v>
      </c>
      <c r="I244" s="3">
        <v>2.2000000000000001E-6</v>
      </c>
      <c r="J244" s="3" t="e">
        <f t="shared" si="11"/>
        <v>#DIV/0!</v>
      </c>
      <c r="K244" s="3"/>
      <c r="L244" s="3"/>
      <c r="M244" s="14"/>
    </row>
    <row r="245" spans="8:13" x14ac:dyDescent="0.25">
      <c r="H245" s="13">
        <v>680</v>
      </c>
      <c r="I245" s="3">
        <v>2.7E-6</v>
      </c>
      <c r="J245" s="3" t="e">
        <f t="shared" si="11"/>
        <v>#DIV/0!</v>
      </c>
      <c r="K245" s="3"/>
      <c r="L245" s="3"/>
      <c r="M245" s="14"/>
    </row>
    <row r="246" spans="8:13" x14ac:dyDescent="0.25">
      <c r="H246" s="13">
        <v>680</v>
      </c>
      <c r="I246" s="3">
        <v>3.3000000000000002E-6</v>
      </c>
      <c r="J246" s="3" t="e">
        <f t="shared" si="11"/>
        <v>#DIV/0!</v>
      </c>
      <c r="K246" s="3"/>
      <c r="L246" s="3"/>
      <c r="M246" s="14"/>
    </row>
    <row r="247" spans="8:13" x14ac:dyDescent="0.25">
      <c r="H247" s="13">
        <v>680</v>
      </c>
      <c r="I247" s="3">
        <v>3.8999999999999999E-6</v>
      </c>
      <c r="J247" s="3" t="e">
        <f t="shared" si="11"/>
        <v>#DIV/0!</v>
      </c>
      <c r="K247" s="3"/>
      <c r="L247" s="3"/>
      <c r="M247" s="14"/>
    </row>
    <row r="248" spans="8:13" x14ac:dyDescent="0.25">
      <c r="H248" s="13">
        <v>680</v>
      </c>
      <c r="I248" s="3">
        <v>4.6999999999999999E-6</v>
      </c>
      <c r="J248" s="3" t="e">
        <f t="shared" si="11"/>
        <v>#DIV/0!</v>
      </c>
      <c r="K248" s="3"/>
      <c r="L248" s="3"/>
      <c r="M248" s="14"/>
    </row>
    <row r="249" spans="8:13" x14ac:dyDescent="0.25">
      <c r="H249" s="13">
        <v>680</v>
      </c>
      <c r="I249" s="3">
        <v>5.6999999999999996E-6</v>
      </c>
      <c r="J249" s="3" t="e">
        <f t="shared" si="11"/>
        <v>#DIV/0!</v>
      </c>
      <c r="K249" s="3"/>
      <c r="L249" s="3"/>
      <c r="M249" s="14"/>
    </row>
    <row r="250" spans="8:13" x14ac:dyDescent="0.25">
      <c r="H250" s="13">
        <v>680</v>
      </c>
      <c r="I250" s="3">
        <v>6.8000000000000001E-6</v>
      </c>
      <c r="J250" s="3" t="e">
        <f t="shared" si="11"/>
        <v>#DIV/0!</v>
      </c>
      <c r="K250" s="3"/>
      <c r="L250" s="3"/>
      <c r="M250" s="14"/>
    </row>
    <row r="251" spans="8:13" x14ac:dyDescent="0.25">
      <c r="H251" s="13">
        <v>680</v>
      </c>
      <c r="I251" s="3">
        <v>8.1999999999999994E-6</v>
      </c>
      <c r="J251" s="3" t="e">
        <f t="shared" si="11"/>
        <v>#DIV/0!</v>
      </c>
      <c r="K251" s="3"/>
      <c r="L251" s="3"/>
      <c r="M251" s="14"/>
    </row>
    <row r="252" spans="8:13" ht="15.75" thickBot="1" x14ac:dyDescent="0.3">
      <c r="H252" s="17">
        <v>680</v>
      </c>
      <c r="I252" s="8">
        <v>1.0000000000000001E-5</v>
      </c>
      <c r="J252" s="8" t="e">
        <f t="shared" si="11"/>
        <v>#DIV/0!</v>
      </c>
      <c r="K252" s="8"/>
      <c r="L252" s="8"/>
      <c r="M252" s="18"/>
    </row>
    <row r="253" spans="8:13" x14ac:dyDescent="0.25">
      <c r="H253" s="11">
        <v>750</v>
      </c>
      <c r="I253" s="7">
        <v>9.9999999999999995E-7</v>
      </c>
      <c r="J253" s="7" t="e">
        <f t="shared" si="11"/>
        <v>#DIV/0!</v>
      </c>
      <c r="K253" s="7"/>
      <c r="L253" s="7"/>
      <c r="M253" s="12"/>
    </row>
    <row r="254" spans="8:13" x14ac:dyDescent="0.25">
      <c r="H254" s="13">
        <v>750</v>
      </c>
      <c r="I254" s="3">
        <v>1.1999999999999999E-6</v>
      </c>
      <c r="J254" s="3" t="e">
        <f t="shared" si="11"/>
        <v>#DIV/0!</v>
      </c>
      <c r="K254" s="3"/>
      <c r="L254" s="3"/>
      <c r="M254" s="14"/>
    </row>
    <row r="255" spans="8:13" x14ac:dyDescent="0.25">
      <c r="H255" s="13">
        <v>750</v>
      </c>
      <c r="I255" s="3">
        <v>1.5E-6</v>
      </c>
      <c r="J255" s="3" t="e">
        <f t="shared" si="11"/>
        <v>#DIV/0!</v>
      </c>
      <c r="K255" s="3"/>
      <c r="L255" s="3"/>
      <c r="M255" s="14"/>
    </row>
    <row r="256" spans="8:13" x14ac:dyDescent="0.25">
      <c r="H256" s="13">
        <v>750</v>
      </c>
      <c r="I256" s="3">
        <v>1.7999999999999999E-6</v>
      </c>
      <c r="J256" s="3" t="e">
        <f t="shared" si="11"/>
        <v>#DIV/0!</v>
      </c>
      <c r="K256" s="3"/>
      <c r="L256" s="3"/>
      <c r="M256" s="14"/>
    </row>
    <row r="257" spans="8:13" x14ac:dyDescent="0.25">
      <c r="H257" s="13">
        <v>750</v>
      </c>
      <c r="I257" s="3">
        <v>2.2000000000000001E-6</v>
      </c>
      <c r="J257" s="3" t="e">
        <f t="shared" si="11"/>
        <v>#DIV/0!</v>
      </c>
      <c r="K257" s="3"/>
      <c r="L257" s="3"/>
      <c r="M257" s="14"/>
    </row>
    <row r="258" spans="8:13" x14ac:dyDescent="0.25">
      <c r="H258" s="13">
        <v>750</v>
      </c>
      <c r="I258" s="3">
        <v>2.7E-6</v>
      </c>
      <c r="J258" s="3" t="e">
        <f t="shared" si="11"/>
        <v>#DIV/0!</v>
      </c>
      <c r="K258" s="3"/>
      <c r="L258" s="3"/>
      <c r="M258" s="14"/>
    </row>
    <row r="259" spans="8:13" x14ac:dyDescent="0.25">
      <c r="H259" s="13">
        <v>750</v>
      </c>
      <c r="I259" s="3">
        <v>3.3000000000000002E-6</v>
      </c>
      <c r="J259" s="3" t="e">
        <f t="shared" si="11"/>
        <v>#DIV/0!</v>
      </c>
      <c r="K259" s="3"/>
      <c r="L259" s="3"/>
      <c r="M259" s="14"/>
    </row>
    <row r="260" spans="8:13" x14ac:dyDescent="0.25">
      <c r="H260" s="13">
        <v>750</v>
      </c>
      <c r="I260" s="3">
        <v>3.8999999999999999E-6</v>
      </c>
      <c r="J260" s="3" t="e">
        <f t="shared" si="11"/>
        <v>#DIV/0!</v>
      </c>
      <c r="K260" s="3"/>
      <c r="L260" s="3"/>
      <c r="M260" s="14"/>
    </row>
    <row r="261" spans="8:13" x14ac:dyDescent="0.25">
      <c r="H261" s="13">
        <v>750</v>
      </c>
      <c r="I261" s="3">
        <v>4.6999999999999999E-6</v>
      </c>
      <c r="J261" s="3" t="e">
        <f t="shared" si="11"/>
        <v>#DIV/0!</v>
      </c>
      <c r="K261" s="3"/>
      <c r="L261" s="3"/>
      <c r="M261" s="14"/>
    </row>
    <row r="262" spans="8:13" x14ac:dyDescent="0.25">
      <c r="H262" s="13">
        <v>750</v>
      </c>
      <c r="I262" s="3">
        <v>5.6999999999999996E-6</v>
      </c>
      <c r="J262" s="3" t="e">
        <f t="shared" si="11"/>
        <v>#DIV/0!</v>
      </c>
      <c r="K262" s="3"/>
      <c r="L262" s="3"/>
      <c r="M262" s="14"/>
    </row>
    <row r="263" spans="8:13" x14ac:dyDescent="0.25">
      <c r="H263" s="13">
        <v>750</v>
      </c>
      <c r="I263" s="3">
        <v>6.8000000000000001E-6</v>
      </c>
      <c r="J263" s="3" t="e">
        <f t="shared" ref="J263:J291" si="12" xml:space="preserve"> 1/($B$18*LN(2)*I263)- 2*H263</f>
        <v>#DIV/0!</v>
      </c>
      <c r="K263" s="3"/>
      <c r="L263" s="3"/>
      <c r="M263" s="14"/>
    </row>
    <row r="264" spans="8:13" x14ac:dyDescent="0.25">
      <c r="H264" s="13">
        <v>750</v>
      </c>
      <c r="I264" s="3">
        <v>8.1999999999999994E-6</v>
      </c>
      <c r="J264" s="3" t="e">
        <f t="shared" si="12"/>
        <v>#DIV/0!</v>
      </c>
      <c r="K264" s="3"/>
      <c r="L264" s="3"/>
      <c r="M264" s="14"/>
    </row>
    <row r="265" spans="8:13" ht="15.75" thickBot="1" x14ac:dyDescent="0.3">
      <c r="H265" s="17">
        <v>750</v>
      </c>
      <c r="I265" s="8">
        <v>1.0000000000000001E-5</v>
      </c>
      <c r="J265" s="8" t="e">
        <f t="shared" si="12"/>
        <v>#DIV/0!</v>
      </c>
      <c r="K265" s="8"/>
      <c r="L265" s="8"/>
      <c r="M265" s="18"/>
    </row>
    <row r="266" spans="8:13" x14ac:dyDescent="0.25">
      <c r="H266" s="11">
        <v>820</v>
      </c>
      <c r="I266" s="7">
        <v>9.9999999999999995E-7</v>
      </c>
      <c r="J266" s="7" t="e">
        <f t="shared" si="12"/>
        <v>#DIV/0!</v>
      </c>
      <c r="K266" s="7"/>
      <c r="L266" s="7"/>
      <c r="M266" s="12"/>
    </row>
    <row r="267" spans="8:13" x14ac:dyDescent="0.25">
      <c r="H267" s="13">
        <v>820</v>
      </c>
      <c r="I267" s="3">
        <v>1.1999999999999999E-6</v>
      </c>
      <c r="J267" s="3" t="e">
        <f t="shared" si="12"/>
        <v>#DIV/0!</v>
      </c>
      <c r="K267" s="3"/>
      <c r="L267" s="3"/>
      <c r="M267" s="14"/>
    </row>
    <row r="268" spans="8:13" x14ac:dyDescent="0.25">
      <c r="H268" s="13">
        <v>820</v>
      </c>
      <c r="I268" s="3">
        <v>1.5E-6</v>
      </c>
      <c r="J268" s="3" t="e">
        <f t="shared" si="12"/>
        <v>#DIV/0!</v>
      </c>
      <c r="K268" s="3"/>
      <c r="L268" s="3"/>
      <c r="M268" s="14"/>
    </row>
    <row r="269" spans="8:13" x14ac:dyDescent="0.25">
      <c r="H269" s="13">
        <v>820</v>
      </c>
      <c r="I269" s="3">
        <v>1.7999999999999999E-6</v>
      </c>
      <c r="J269" s="3" t="e">
        <f t="shared" si="12"/>
        <v>#DIV/0!</v>
      </c>
      <c r="K269" s="3"/>
      <c r="L269" s="3"/>
      <c r="M269" s="14"/>
    </row>
    <row r="270" spans="8:13" x14ac:dyDescent="0.25">
      <c r="H270" s="13">
        <v>820</v>
      </c>
      <c r="I270" s="3">
        <v>2.2000000000000001E-6</v>
      </c>
      <c r="J270" s="3" t="e">
        <f t="shared" si="12"/>
        <v>#DIV/0!</v>
      </c>
      <c r="K270" s="3"/>
      <c r="L270" s="3"/>
      <c r="M270" s="14"/>
    </row>
    <row r="271" spans="8:13" x14ac:dyDescent="0.25">
      <c r="H271" s="13">
        <v>820</v>
      </c>
      <c r="I271" s="3">
        <v>2.7E-6</v>
      </c>
      <c r="J271" s="3" t="e">
        <f t="shared" si="12"/>
        <v>#DIV/0!</v>
      </c>
      <c r="K271" s="3"/>
      <c r="L271" s="3"/>
      <c r="M271" s="14"/>
    </row>
    <row r="272" spans="8:13" x14ac:dyDescent="0.25">
      <c r="H272" s="13">
        <v>820</v>
      </c>
      <c r="I272" s="3">
        <v>3.3000000000000002E-6</v>
      </c>
      <c r="J272" s="3" t="e">
        <f t="shared" si="12"/>
        <v>#DIV/0!</v>
      </c>
      <c r="K272" s="3"/>
      <c r="L272" s="3"/>
      <c r="M272" s="14"/>
    </row>
    <row r="273" spans="8:13" x14ac:dyDescent="0.25">
      <c r="H273" s="13">
        <v>820</v>
      </c>
      <c r="I273" s="3">
        <v>3.8999999999999999E-6</v>
      </c>
      <c r="J273" s="3" t="e">
        <f t="shared" si="12"/>
        <v>#DIV/0!</v>
      </c>
      <c r="K273" s="3"/>
      <c r="L273" s="3"/>
      <c r="M273" s="14"/>
    </row>
    <row r="274" spans="8:13" x14ac:dyDescent="0.25">
      <c r="H274" s="13">
        <v>820</v>
      </c>
      <c r="I274" s="3">
        <v>4.6999999999999999E-6</v>
      </c>
      <c r="J274" s="3" t="e">
        <f t="shared" si="12"/>
        <v>#DIV/0!</v>
      </c>
      <c r="K274" s="3"/>
      <c r="L274" s="3"/>
      <c r="M274" s="14"/>
    </row>
    <row r="275" spans="8:13" x14ac:dyDescent="0.25">
      <c r="H275" s="13">
        <v>820</v>
      </c>
      <c r="I275" s="3">
        <v>5.6999999999999996E-6</v>
      </c>
      <c r="J275" s="3" t="e">
        <f t="shared" si="12"/>
        <v>#DIV/0!</v>
      </c>
      <c r="K275" s="3"/>
      <c r="L275" s="3"/>
      <c r="M275" s="14"/>
    </row>
    <row r="276" spans="8:13" x14ac:dyDescent="0.25">
      <c r="H276" s="13">
        <v>820</v>
      </c>
      <c r="I276" s="3">
        <v>6.8000000000000001E-6</v>
      </c>
      <c r="J276" s="3" t="e">
        <f t="shared" si="12"/>
        <v>#DIV/0!</v>
      </c>
      <c r="K276" s="3"/>
      <c r="L276" s="3"/>
      <c r="M276" s="14"/>
    </row>
    <row r="277" spans="8:13" x14ac:dyDescent="0.25">
      <c r="H277" s="13">
        <v>820</v>
      </c>
      <c r="I277" s="3">
        <v>8.1999999999999994E-6</v>
      </c>
      <c r="J277" s="3" t="e">
        <f t="shared" si="12"/>
        <v>#DIV/0!</v>
      </c>
      <c r="K277" s="3"/>
      <c r="L277" s="3"/>
      <c r="M277" s="14"/>
    </row>
    <row r="278" spans="8:13" ht="15.75" thickBot="1" x14ac:dyDescent="0.3">
      <c r="H278" s="17">
        <v>820</v>
      </c>
      <c r="I278" s="8">
        <v>1.0000000000000001E-5</v>
      </c>
      <c r="J278" s="8" t="e">
        <f t="shared" si="12"/>
        <v>#DIV/0!</v>
      </c>
      <c r="K278" s="8"/>
      <c r="L278" s="8"/>
      <c r="M278" s="18"/>
    </row>
    <row r="279" spans="8:13" x14ac:dyDescent="0.25">
      <c r="H279" s="11">
        <v>910</v>
      </c>
      <c r="I279" s="7">
        <v>9.9999999999999995E-7</v>
      </c>
      <c r="J279" s="7" t="e">
        <f t="shared" si="12"/>
        <v>#DIV/0!</v>
      </c>
      <c r="K279" s="7"/>
      <c r="L279" s="7"/>
      <c r="M279" s="12"/>
    </row>
    <row r="280" spans="8:13" x14ac:dyDescent="0.25">
      <c r="H280" s="13">
        <v>910</v>
      </c>
      <c r="I280" s="3">
        <v>1.1999999999999999E-6</v>
      </c>
      <c r="J280" s="3" t="e">
        <f t="shared" si="12"/>
        <v>#DIV/0!</v>
      </c>
      <c r="K280" s="3"/>
      <c r="L280" s="3"/>
      <c r="M280" s="14"/>
    </row>
    <row r="281" spans="8:13" x14ac:dyDescent="0.25">
      <c r="H281" s="13">
        <v>910</v>
      </c>
      <c r="I281" s="3">
        <v>1.5E-6</v>
      </c>
      <c r="J281" s="3" t="e">
        <f t="shared" si="12"/>
        <v>#DIV/0!</v>
      </c>
      <c r="K281" s="3"/>
      <c r="L281" s="3"/>
      <c r="M281" s="14"/>
    </row>
    <row r="282" spans="8:13" x14ac:dyDescent="0.25">
      <c r="H282" s="13">
        <v>910</v>
      </c>
      <c r="I282" s="3">
        <v>1.7999999999999999E-6</v>
      </c>
      <c r="J282" s="3" t="e">
        <f t="shared" si="12"/>
        <v>#DIV/0!</v>
      </c>
      <c r="K282" s="3"/>
      <c r="L282" s="3"/>
      <c r="M282" s="14"/>
    </row>
    <row r="283" spans="8:13" x14ac:dyDescent="0.25">
      <c r="H283" s="13">
        <v>910</v>
      </c>
      <c r="I283" s="3">
        <v>2.2000000000000001E-6</v>
      </c>
      <c r="J283" s="3" t="e">
        <f t="shared" si="12"/>
        <v>#DIV/0!</v>
      </c>
      <c r="K283" s="3"/>
      <c r="L283" s="3"/>
      <c r="M283" s="14"/>
    </row>
    <row r="284" spans="8:13" x14ac:dyDescent="0.25">
      <c r="H284" s="13">
        <v>910</v>
      </c>
      <c r="I284" s="3">
        <v>2.7E-6</v>
      </c>
      <c r="J284" s="3" t="e">
        <f t="shared" si="12"/>
        <v>#DIV/0!</v>
      </c>
      <c r="K284" s="3"/>
      <c r="L284" s="3"/>
      <c r="M284" s="14"/>
    </row>
    <row r="285" spans="8:13" x14ac:dyDescent="0.25">
      <c r="H285" s="13">
        <v>910</v>
      </c>
      <c r="I285" s="3">
        <v>3.3000000000000002E-6</v>
      </c>
      <c r="J285" s="3" t="e">
        <f t="shared" si="12"/>
        <v>#DIV/0!</v>
      </c>
      <c r="K285" s="3"/>
      <c r="L285" s="3"/>
      <c r="M285" s="14"/>
    </row>
    <row r="286" spans="8:13" x14ac:dyDescent="0.25">
      <c r="H286" s="13">
        <v>910</v>
      </c>
      <c r="I286" s="3">
        <v>3.8999999999999999E-6</v>
      </c>
      <c r="J286" s="3" t="e">
        <f t="shared" si="12"/>
        <v>#DIV/0!</v>
      </c>
      <c r="K286" s="3"/>
      <c r="L286" s="3"/>
      <c r="M286" s="14"/>
    </row>
    <row r="287" spans="8:13" x14ac:dyDescent="0.25">
      <c r="H287" s="13">
        <v>910</v>
      </c>
      <c r="I287" s="3">
        <v>4.6999999999999999E-6</v>
      </c>
      <c r="J287" s="3" t="e">
        <f t="shared" si="12"/>
        <v>#DIV/0!</v>
      </c>
      <c r="K287" s="3"/>
      <c r="L287" s="3"/>
      <c r="M287" s="14"/>
    </row>
    <row r="288" spans="8:13" x14ac:dyDescent="0.25">
      <c r="H288" s="13">
        <v>910</v>
      </c>
      <c r="I288" s="3">
        <v>5.6999999999999996E-6</v>
      </c>
      <c r="J288" s="3" t="e">
        <f t="shared" si="12"/>
        <v>#DIV/0!</v>
      </c>
      <c r="K288" s="3"/>
      <c r="L288" s="3"/>
      <c r="M288" s="14"/>
    </row>
    <row r="289" spans="8:13" x14ac:dyDescent="0.25">
      <c r="H289" s="13">
        <v>910</v>
      </c>
      <c r="I289" s="3">
        <v>6.8000000000000001E-6</v>
      </c>
      <c r="J289" s="3" t="e">
        <f t="shared" si="12"/>
        <v>#DIV/0!</v>
      </c>
      <c r="K289" s="3"/>
      <c r="L289" s="3"/>
      <c r="M289" s="14"/>
    </row>
    <row r="290" spans="8:13" x14ac:dyDescent="0.25">
      <c r="H290" s="13">
        <v>910</v>
      </c>
      <c r="I290" s="3">
        <v>8.1999999999999994E-6</v>
      </c>
      <c r="J290" s="3" t="e">
        <f t="shared" si="12"/>
        <v>#DIV/0!</v>
      </c>
      <c r="K290" s="3"/>
      <c r="L290" s="3"/>
      <c r="M290" s="14"/>
    </row>
    <row r="291" spans="8:13" ht="15.75" thickBot="1" x14ac:dyDescent="0.3">
      <c r="H291" s="17">
        <v>910</v>
      </c>
      <c r="I291" s="8">
        <v>1.0000000000000001E-5</v>
      </c>
      <c r="J291" s="8" t="e">
        <f t="shared" si="12"/>
        <v>#DIV/0!</v>
      </c>
      <c r="K291" s="8"/>
      <c r="L291" s="8"/>
      <c r="M291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Clock3</vt:lpstr>
      <vt:lpstr>Clock2</vt:lpstr>
      <vt:lpstr>Clock1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</dc:creator>
  <cp:lastModifiedBy>Emilia</cp:lastModifiedBy>
  <dcterms:created xsi:type="dcterms:W3CDTF">2019-10-14T13:15:36Z</dcterms:created>
  <dcterms:modified xsi:type="dcterms:W3CDTF">2019-10-16T20:17:25Z</dcterms:modified>
</cp:coreProperties>
</file>