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lant genetic diversity effects on arthropods\"/>
    </mc:Choice>
  </mc:AlternateContent>
  <bookViews>
    <workbookView xWindow="0" yWindow="0" windowWidth="23040" windowHeight="8832"/>
  </bookViews>
  <sheets>
    <sheet name="Sheet1" sheetId="1" r:id="rId1"/>
    <sheet name="Sheet3" sheetId="3" r:id="rId2"/>
    <sheet name="Sheet2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B23" i="3"/>
  <c r="C16" i="3"/>
  <c r="B16" i="3"/>
  <c r="B10" i="3"/>
  <c r="D10" i="3"/>
  <c r="E10" i="3"/>
  <c r="E11" i="3"/>
  <c r="F10" i="3"/>
  <c r="D11" i="3"/>
  <c r="B11" i="3"/>
  <c r="D3" i="3"/>
  <c r="C3" i="3"/>
  <c r="B3" i="3"/>
  <c r="A3" i="3"/>
  <c r="F11" i="3"/>
</calcChain>
</file>

<file path=xl/sharedStrings.xml><?xml version="1.0" encoding="utf-8"?>
<sst xmlns="http://schemas.openxmlformats.org/spreadsheetml/2006/main" count="188" uniqueCount="47">
  <si>
    <t>Response variable</t>
  </si>
  <si>
    <t>Trophic level</t>
  </si>
  <si>
    <t>herbivore</t>
  </si>
  <si>
    <t>predator</t>
  </si>
  <si>
    <t>parasitoid</t>
  </si>
  <si>
    <t>request sent on 12 June</t>
  </si>
  <si>
    <t>Grettenberger and Tooker 2017</t>
  </si>
  <si>
    <t>Cook-Patton et al. 2017</t>
  </si>
  <si>
    <t>Fernandez-Conradi 2017</t>
  </si>
  <si>
    <t>Bustos-Segura 2017</t>
  </si>
  <si>
    <t>abundance</t>
  </si>
  <si>
    <t>species richness</t>
  </si>
  <si>
    <t>arthropod</t>
  </si>
  <si>
    <t>Ssecandi et al. 2015</t>
  </si>
  <si>
    <t>Grettenberger and Tooker 2016</t>
  </si>
  <si>
    <t>request sent 14.06</t>
  </si>
  <si>
    <t>send request</t>
  </si>
  <si>
    <t>Castagneyrol 2012 Plos one - need means, SD and N for each genetic diversity level for endophagous and ectophagous herbivores (all genetic families compbined)</t>
  </si>
  <si>
    <t>Guo et al. 2015</t>
  </si>
  <si>
    <t>r</t>
  </si>
  <si>
    <t>var</t>
  </si>
  <si>
    <t>d</t>
  </si>
  <si>
    <t>parasitism rate</t>
  </si>
  <si>
    <t>omnivore</t>
  </si>
  <si>
    <t>detritivore</t>
  </si>
  <si>
    <t>herbivore damage</t>
  </si>
  <si>
    <t>Var d</t>
  </si>
  <si>
    <t>Reference</t>
  </si>
  <si>
    <t>Letourneau 1995</t>
  </si>
  <si>
    <t>Abdala-Roberts et al. 2015a</t>
  </si>
  <si>
    <t>Abdala-Roberts et al. 2016a</t>
  </si>
  <si>
    <t>Campos-Navarrete et al. 2015b</t>
  </si>
  <si>
    <t>Campos-Navarrete et al. 2015a</t>
  </si>
  <si>
    <t>Moreira et al. 2014</t>
  </si>
  <si>
    <t>Morath 2013</t>
  </si>
  <si>
    <t>Maguire 1984</t>
  </si>
  <si>
    <t>Gold et al. 1989b</t>
  </si>
  <si>
    <t>Gold et al. 1990</t>
  </si>
  <si>
    <t>Gold 1994</t>
  </si>
  <si>
    <t>Zeng et al.  2017</t>
  </si>
  <si>
    <t>Parachnowitsch et al. 2014</t>
  </si>
  <si>
    <t>Crawfrod &amp; Rudgers 2013</t>
  </si>
  <si>
    <t>Cook-Patton et al. 2011</t>
  </si>
  <si>
    <t xml:space="preserve">Cook-Patton et al. 2011 </t>
  </si>
  <si>
    <t>Hahn et al. 2017</t>
  </si>
  <si>
    <t xml:space="preserve"> Genetic diversity effect (Hedges' d)</t>
  </si>
  <si>
    <t>Species diversity effect (Hedges'd)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</si>
</sst>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8" fontId="0" fillId="0" borderId="0" xfId="0" applyNumberFormat="1"/>
    <xf numFmtId="168" fontId="0" fillId="0" borderId="0" xfId="0" applyNumberFormat="1" applyFont="1" applyFill="1" applyAlignment="1">
      <alignment horizontal="right"/>
    </xf>
    <xf numFmtId="168" fontId="0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Fill="1"/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130" zoomScaleNormal="130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33.109375" customWidth="1"/>
    <col min="2" max="2" width="14.6640625" customWidth="1"/>
    <col min="3" max="3" width="18.88671875" customWidth="1"/>
    <col min="4" max="5" width="15.109375" style="4" customWidth="1"/>
    <col min="6" max="7" width="15.109375" style="2" customWidth="1"/>
    <col min="8" max="8" width="15.109375" style="4" customWidth="1"/>
    <col min="9" max="10" width="15.109375" style="2" customWidth="1"/>
    <col min="11" max="11" width="15.109375" style="4" customWidth="1"/>
    <col min="12" max="13" width="15.109375" style="2" customWidth="1"/>
    <col min="14" max="14" width="15.109375" style="4" customWidth="1"/>
    <col min="15" max="16" width="15.109375" style="2" customWidth="1"/>
    <col min="17" max="17" width="15.109375" style="4" customWidth="1"/>
  </cols>
  <sheetData>
    <row r="1" spans="1:16" x14ac:dyDescent="0.3">
      <c r="A1" t="s">
        <v>27</v>
      </c>
      <c r="B1" t="s">
        <v>1</v>
      </c>
      <c r="C1" t="s">
        <v>0</v>
      </c>
      <c r="D1" s="4" t="s">
        <v>45</v>
      </c>
      <c r="E1" s="4" t="s">
        <v>26</v>
      </c>
      <c r="F1" s="2" t="s">
        <v>46</v>
      </c>
      <c r="G1" s="2" t="s">
        <v>26</v>
      </c>
    </row>
    <row r="2" spans="1:16" x14ac:dyDescent="0.3">
      <c r="A2" t="s">
        <v>28</v>
      </c>
      <c r="B2" t="s">
        <v>2</v>
      </c>
      <c r="C2" t="s">
        <v>10</v>
      </c>
      <c r="D2" s="7">
        <v>2.5099999999999998</v>
      </c>
      <c r="E2" s="7">
        <v>1.788</v>
      </c>
      <c r="F2" s="7">
        <v>2.0640000000000001</v>
      </c>
      <c r="G2" s="7">
        <v>1.5329999999999999</v>
      </c>
    </row>
    <row r="3" spans="1:16" x14ac:dyDescent="0.3">
      <c r="A3" t="s">
        <v>28</v>
      </c>
      <c r="B3" t="s">
        <v>2</v>
      </c>
      <c r="C3" t="s">
        <v>10</v>
      </c>
      <c r="D3" s="7">
        <v>1.7829999999999999</v>
      </c>
      <c r="E3" s="7">
        <v>1.397</v>
      </c>
      <c r="F3" s="7">
        <v>5.8639999999999999</v>
      </c>
      <c r="G3" s="7">
        <v>5.2990000000000004</v>
      </c>
    </row>
    <row r="4" spans="1:16" x14ac:dyDescent="0.3">
      <c r="A4" t="s">
        <v>28</v>
      </c>
      <c r="B4" t="s">
        <v>4</v>
      </c>
      <c r="C4" t="s">
        <v>22</v>
      </c>
      <c r="D4" s="7">
        <v>-0.44600000000000001</v>
      </c>
      <c r="E4" s="7">
        <v>1.0249999999999999</v>
      </c>
      <c r="F4" s="7">
        <v>-1.05</v>
      </c>
      <c r="G4" s="7">
        <v>1.1379999999999999</v>
      </c>
    </row>
    <row r="5" spans="1:16" x14ac:dyDescent="0.3">
      <c r="A5" t="s">
        <v>29</v>
      </c>
      <c r="B5" t="s">
        <v>2</v>
      </c>
      <c r="C5" t="s">
        <v>25</v>
      </c>
      <c r="D5" s="7">
        <v>-0.122</v>
      </c>
      <c r="E5" s="7">
        <v>0.13400000000000001</v>
      </c>
      <c r="F5" s="7">
        <v>8.5000000000000006E-2</v>
      </c>
      <c r="G5" s="11">
        <v>6.8000000000000005E-2</v>
      </c>
      <c r="J5" s="3"/>
      <c r="M5" s="3"/>
      <c r="P5" s="3"/>
    </row>
    <row r="6" spans="1:16" x14ac:dyDescent="0.3">
      <c r="A6" t="s">
        <v>29</v>
      </c>
      <c r="B6" t="s">
        <v>2</v>
      </c>
      <c r="C6" t="s">
        <v>10</v>
      </c>
      <c r="D6" s="7">
        <v>-0.34399999999999997</v>
      </c>
      <c r="E6" s="7">
        <v>0.13500000000000001</v>
      </c>
      <c r="F6" s="7">
        <v>-0.84099999999999997</v>
      </c>
      <c r="G6" s="7">
        <v>7.3999999999999996E-2</v>
      </c>
    </row>
    <row r="7" spans="1:16" x14ac:dyDescent="0.3">
      <c r="A7" t="s">
        <v>29</v>
      </c>
      <c r="B7" t="s">
        <v>2</v>
      </c>
      <c r="C7" t="s">
        <v>10</v>
      </c>
      <c r="D7" s="7">
        <v>-0.32400000000000001</v>
      </c>
      <c r="E7" s="7">
        <v>0.13500000000000001</v>
      </c>
      <c r="F7" s="7">
        <v>8.7999999999999995E-2</v>
      </c>
      <c r="G7" s="7">
        <v>6.8000000000000005E-2</v>
      </c>
    </row>
    <row r="8" spans="1:16" x14ac:dyDescent="0.3">
      <c r="A8" t="s">
        <v>29</v>
      </c>
      <c r="B8" t="s">
        <v>3</v>
      </c>
      <c r="C8" t="s">
        <v>10</v>
      </c>
      <c r="D8" s="7">
        <v>-0.33300000000000002</v>
      </c>
      <c r="E8" s="7">
        <v>7.0999999999999994E-2</v>
      </c>
      <c r="F8" s="7">
        <v>0.20100000000000001</v>
      </c>
      <c r="G8" s="7">
        <v>6.9000000000000006E-2</v>
      </c>
    </row>
    <row r="9" spans="1:16" x14ac:dyDescent="0.3">
      <c r="A9" t="s">
        <v>30</v>
      </c>
      <c r="B9" t="s">
        <v>2</v>
      </c>
      <c r="C9" t="s">
        <v>10</v>
      </c>
      <c r="D9" s="7">
        <v>-0.34799999999999998</v>
      </c>
      <c r="E9" s="7">
        <v>0.17699999999999999</v>
      </c>
      <c r="F9" s="7">
        <v>0.111</v>
      </c>
      <c r="G9" s="7">
        <v>0.17499999999999999</v>
      </c>
    </row>
    <row r="10" spans="1:16" x14ac:dyDescent="0.3">
      <c r="A10" t="s">
        <v>30</v>
      </c>
      <c r="B10" t="s">
        <v>4</v>
      </c>
      <c r="C10" t="s">
        <v>22</v>
      </c>
      <c r="D10" s="7">
        <v>-0.22700000000000001</v>
      </c>
      <c r="E10" s="7">
        <v>0.17499999999999999</v>
      </c>
      <c r="F10" s="7">
        <v>1.7999999999999999E-2</v>
      </c>
      <c r="G10" s="7">
        <v>0.17399999999999999</v>
      </c>
    </row>
    <row r="11" spans="1:16" x14ac:dyDescent="0.3">
      <c r="A11" t="s">
        <v>30</v>
      </c>
      <c r="B11" t="s">
        <v>4</v>
      </c>
      <c r="C11" t="s">
        <v>11</v>
      </c>
      <c r="D11" s="7">
        <v>0.45900000000000002</v>
      </c>
      <c r="E11" s="7">
        <v>0.17899999999999999</v>
      </c>
      <c r="F11" s="7">
        <v>9.1999999999999998E-2</v>
      </c>
      <c r="G11" s="7">
        <v>0.17399999999999999</v>
      </c>
    </row>
    <row r="12" spans="1:16" x14ac:dyDescent="0.3">
      <c r="A12" t="s">
        <v>31</v>
      </c>
      <c r="B12" t="s">
        <v>12</v>
      </c>
      <c r="C12" t="s">
        <v>11</v>
      </c>
      <c r="D12" s="7">
        <v>1.0569999999999999</v>
      </c>
      <c r="E12" s="7">
        <v>0.19900000000000001</v>
      </c>
      <c r="F12" s="7">
        <v>0.55900000000000005</v>
      </c>
      <c r="G12" s="7">
        <v>0.18099999999999999</v>
      </c>
    </row>
    <row r="13" spans="1:16" x14ac:dyDescent="0.3">
      <c r="A13" t="s">
        <v>31</v>
      </c>
      <c r="B13" t="s">
        <v>12</v>
      </c>
      <c r="C13" t="s">
        <v>10</v>
      </c>
      <c r="D13" s="7">
        <v>1.0269999999999999</v>
      </c>
      <c r="E13" s="7">
        <v>0.189</v>
      </c>
      <c r="F13" s="7">
        <v>0.55300000000000005</v>
      </c>
      <c r="G13" s="7">
        <v>0.17299999999999999</v>
      </c>
    </row>
    <row r="14" spans="1:16" x14ac:dyDescent="0.3">
      <c r="A14" t="s">
        <v>31</v>
      </c>
      <c r="B14" t="s">
        <v>2</v>
      </c>
      <c r="C14" t="s">
        <v>11</v>
      </c>
      <c r="D14" s="7">
        <v>0.29899999999999999</v>
      </c>
      <c r="E14" s="7">
        <v>0.16900000000000001</v>
      </c>
      <c r="F14" s="7">
        <v>0.79300000000000004</v>
      </c>
      <c r="G14" s="7">
        <v>0.18</v>
      </c>
    </row>
    <row r="15" spans="1:16" x14ac:dyDescent="0.3">
      <c r="A15" t="s">
        <v>31</v>
      </c>
      <c r="B15" t="s">
        <v>2</v>
      </c>
      <c r="C15" t="s">
        <v>10</v>
      </c>
      <c r="D15" s="7">
        <v>0.23400000000000001</v>
      </c>
      <c r="E15" s="7">
        <v>0.16800000000000001</v>
      </c>
      <c r="F15" s="7">
        <v>-0.309</v>
      </c>
      <c r="G15" s="7">
        <v>0.16900000000000001</v>
      </c>
    </row>
    <row r="16" spans="1:16" x14ac:dyDescent="0.3">
      <c r="A16" t="s">
        <v>31</v>
      </c>
      <c r="B16" t="s">
        <v>3</v>
      </c>
      <c r="C16" t="s">
        <v>11</v>
      </c>
      <c r="D16" s="7">
        <v>0.86399999999999999</v>
      </c>
      <c r="E16" s="7">
        <v>0.182</v>
      </c>
      <c r="F16" s="7">
        <v>0.66900000000000004</v>
      </c>
      <c r="G16" s="7">
        <v>0.17599999999999999</v>
      </c>
    </row>
    <row r="17" spans="1:24" x14ac:dyDescent="0.3">
      <c r="A17" t="s">
        <v>31</v>
      </c>
      <c r="B17" t="s">
        <v>3</v>
      </c>
      <c r="C17" t="s">
        <v>10</v>
      </c>
      <c r="D17" s="7">
        <v>0.28499999999999998</v>
      </c>
      <c r="E17" s="7">
        <v>0.16800000000000001</v>
      </c>
      <c r="F17" s="7">
        <v>-5.8999999999999997E-2</v>
      </c>
      <c r="G17" s="7">
        <v>0.16700000000000001</v>
      </c>
    </row>
    <row r="18" spans="1:24" x14ac:dyDescent="0.3">
      <c r="A18" t="s">
        <v>32</v>
      </c>
      <c r="B18" t="s">
        <v>3</v>
      </c>
      <c r="C18" t="s">
        <v>10</v>
      </c>
      <c r="D18" s="7">
        <v>0.3</v>
      </c>
      <c r="E18" s="7">
        <v>0.16900000000000001</v>
      </c>
      <c r="F18" s="7">
        <v>-0.94099999999999995</v>
      </c>
      <c r="G18" s="7">
        <v>0.185</v>
      </c>
    </row>
    <row r="19" spans="1:24" x14ac:dyDescent="0.3">
      <c r="A19" t="s">
        <v>32</v>
      </c>
      <c r="B19" t="s">
        <v>2</v>
      </c>
      <c r="C19" t="s">
        <v>10</v>
      </c>
      <c r="D19" s="7">
        <v>-0.14299999999999999</v>
      </c>
      <c r="E19" s="7">
        <v>0.16700000000000001</v>
      </c>
      <c r="F19" s="7">
        <v>0.877</v>
      </c>
      <c r="G19" s="7">
        <v>0.183</v>
      </c>
    </row>
    <row r="20" spans="1:24" x14ac:dyDescent="0.3">
      <c r="A20" t="s">
        <v>32</v>
      </c>
      <c r="B20" t="s">
        <v>2</v>
      </c>
      <c r="C20" t="s">
        <v>10</v>
      </c>
      <c r="D20" s="7">
        <v>-0.624</v>
      </c>
      <c r="E20" s="7">
        <v>0.17499999999999999</v>
      </c>
      <c r="F20" s="7">
        <v>0.60599999999999998</v>
      </c>
      <c r="G20" s="7">
        <v>0.17399999999999999</v>
      </c>
    </row>
    <row r="21" spans="1:24" x14ac:dyDescent="0.3">
      <c r="A21" t="s">
        <v>32</v>
      </c>
      <c r="B21" t="s">
        <v>2</v>
      </c>
      <c r="C21" t="s">
        <v>10</v>
      </c>
      <c r="D21" s="7">
        <v>0.3</v>
      </c>
      <c r="E21" s="7">
        <v>0.16900000000000001</v>
      </c>
      <c r="F21" s="7">
        <v>-0.3</v>
      </c>
      <c r="G21" s="7">
        <v>0.16900000000000001</v>
      </c>
    </row>
    <row r="22" spans="1:24" x14ac:dyDescent="0.3">
      <c r="A22" t="s">
        <v>32</v>
      </c>
      <c r="B22" t="s">
        <v>2</v>
      </c>
      <c r="C22" t="s">
        <v>10</v>
      </c>
      <c r="D22" s="7">
        <v>-0.44800000000000001</v>
      </c>
      <c r="E22" s="7">
        <v>0.17100000000000001</v>
      </c>
      <c r="F22" s="7">
        <v>0.13900000000000001</v>
      </c>
      <c r="G22" s="7">
        <v>0.16700000000000001</v>
      </c>
    </row>
    <row r="23" spans="1:24" x14ac:dyDescent="0.3">
      <c r="A23" t="s">
        <v>33</v>
      </c>
      <c r="B23" t="s">
        <v>2</v>
      </c>
      <c r="C23" t="s">
        <v>25</v>
      </c>
      <c r="D23" s="7">
        <v>-0.47699999999999998</v>
      </c>
      <c r="E23" s="7">
        <v>0.17100000000000001</v>
      </c>
      <c r="F23" s="7">
        <v>-0.32600000000000001</v>
      </c>
      <c r="G23" s="7">
        <v>0.16900000000000001</v>
      </c>
    </row>
    <row r="24" spans="1:24" x14ac:dyDescent="0.3">
      <c r="A24" t="s">
        <v>44</v>
      </c>
      <c r="B24" t="s">
        <v>2</v>
      </c>
      <c r="C24" t="s">
        <v>25</v>
      </c>
      <c r="D24" s="7">
        <v>-0.13500000000000001</v>
      </c>
      <c r="E24" s="7">
        <v>5.1999999999999998E-2</v>
      </c>
      <c r="F24" s="12">
        <v>-0.14899999999999999</v>
      </c>
      <c r="G24" s="12">
        <v>1.4E-2</v>
      </c>
      <c r="I24" s="5"/>
      <c r="J24" s="6"/>
      <c r="L24" s="6"/>
      <c r="M24" s="6"/>
      <c r="O24" s="6"/>
      <c r="P24" s="6"/>
      <c r="X24" s="1" t="s">
        <v>15</v>
      </c>
    </row>
    <row r="25" spans="1:24" x14ac:dyDescent="0.3">
      <c r="A25" t="s">
        <v>42</v>
      </c>
      <c r="B25" t="s">
        <v>12</v>
      </c>
      <c r="C25" t="s">
        <v>10</v>
      </c>
      <c r="D25" s="8">
        <v>0.85299999999999998</v>
      </c>
      <c r="E25" s="8">
        <v>3.9E-2</v>
      </c>
      <c r="F25" s="7">
        <v>0.191</v>
      </c>
      <c r="G25" s="7">
        <v>3.5999999999999997E-2</v>
      </c>
      <c r="X25" s="1" t="s">
        <v>5</v>
      </c>
    </row>
    <row r="26" spans="1:24" x14ac:dyDescent="0.3">
      <c r="A26" t="s">
        <v>43</v>
      </c>
      <c r="B26" t="s">
        <v>12</v>
      </c>
      <c r="C26" t="s">
        <v>11</v>
      </c>
      <c r="D26" s="8">
        <v>0.48599999999999999</v>
      </c>
      <c r="E26" s="8">
        <v>3.6999999999999998E-2</v>
      </c>
      <c r="F26" s="7">
        <v>1.2949999999999999</v>
      </c>
      <c r="G26" s="7">
        <v>4.2999999999999997E-2</v>
      </c>
      <c r="X26" s="1"/>
    </row>
    <row r="27" spans="1:24" x14ac:dyDescent="0.3">
      <c r="A27" t="s">
        <v>42</v>
      </c>
      <c r="B27" t="s">
        <v>3</v>
      </c>
      <c r="C27" t="s">
        <v>10</v>
      </c>
      <c r="D27" s="8">
        <v>0.34300000000000003</v>
      </c>
      <c r="E27" s="8">
        <v>3.6999999999999998E-2</v>
      </c>
      <c r="F27" s="7">
        <v>0.79500000000000004</v>
      </c>
      <c r="G27" s="7">
        <v>3.7999999999999999E-2</v>
      </c>
      <c r="X27" s="1"/>
    </row>
    <row r="28" spans="1:24" x14ac:dyDescent="0.3">
      <c r="A28" t="s">
        <v>42</v>
      </c>
      <c r="B28" t="s">
        <v>3</v>
      </c>
      <c r="C28" t="s">
        <v>11</v>
      </c>
      <c r="D28" s="8">
        <v>0.32</v>
      </c>
      <c r="E28" s="8">
        <v>3.6999999999999998E-2</v>
      </c>
      <c r="F28" s="7">
        <v>0.81399999999999995</v>
      </c>
      <c r="G28" s="7">
        <v>3.7999999999999999E-2</v>
      </c>
      <c r="X28" s="1"/>
    </row>
    <row r="29" spans="1:24" x14ac:dyDescent="0.3">
      <c r="A29" t="s">
        <v>42</v>
      </c>
      <c r="B29" t="s">
        <v>2</v>
      </c>
      <c r="C29" t="s">
        <v>10</v>
      </c>
      <c r="D29" s="8">
        <v>0.40500000000000003</v>
      </c>
      <c r="E29" s="8">
        <v>3.6999999999999998E-2</v>
      </c>
      <c r="F29" s="7">
        <v>0.35899999999999999</v>
      </c>
      <c r="G29" s="7">
        <v>3.5999999999999997E-2</v>
      </c>
      <c r="X29" s="1"/>
    </row>
    <row r="30" spans="1:24" x14ac:dyDescent="0.3">
      <c r="A30" t="s">
        <v>42</v>
      </c>
      <c r="B30" t="s">
        <v>2</v>
      </c>
      <c r="C30" t="s">
        <v>11</v>
      </c>
      <c r="D30" s="8">
        <v>0.372</v>
      </c>
      <c r="E30" s="8">
        <v>3.6999999999999998E-2</v>
      </c>
      <c r="F30" s="7">
        <v>1.0249999999999999</v>
      </c>
      <c r="G30" s="7">
        <v>0.04</v>
      </c>
      <c r="X30" s="1"/>
    </row>
    <row r="31" spans="1:24" x14ac:dyDescent="0.3">
      <c r="A31" t="s">
        <v>42</v>
      </c>
      <c r="B31" t="s">
        <v>23</v>
      </c>
      <c r="C31" t="s">
        <v>10</v>
      </c>
      <c r="D31" s="8">
        <v>0.81299999999999994</v>
      </c>
      <c r="E31" s="8">
        <v>3.9E-2</v>
      </c>
      <c r="F31" s="7">
        <v>0</v>
      </c>
      <c r="G31" s="7">
        <v>3.5999999999999997E-2</v>
      </c>
      <c r="X31" s="1"/>
    </row>
    <row r="32" spans="1:24" x14ac:dyDescent="0.3">
      <c r="A32" t="s">
        <v>42</v>
      </c>
      <c r="B32" t="s">
        <v>23</v>
      </c>
      <c r="C32" t="s">
        <v>11</v>
      </c>
      <c r="D32" s="8">
        <v>0.29199999999999998</v>
      </c>
      <c r="E32" s="8">
        <v>3.6999999999999998E-2</v>
      </c>
      <c r="F32" s="7">
        <v>0.61799999999999999</v>
      </c>
      <c r="G32" s="7">
        <v>3.6999999999999998E-2</v>
      </c>
      <c r="X32" s="1"/>
    </row>
    <row r="33" spans="1:24" x14ac:dyDescent="0.3">
      <c r="A33" t="s">
        <v>42</v>
      </c>
      <c r="B33" t="s">
        <v>24</v>
      </c>
      <c r="C33" t="s">
        <v>10</v>
      </c>
      <c r="D33" s="8">
        <v>0.51500000000000001</v>
      </c>
      <c r="E33" s="8">
        <v>3.6999999999999998E-2</v>
      </c>
      <c r="F33" s="7">
        <v>0.41299999999999998</v>
      </c>
      <c r="G33" s="7">
        <v>3.5999999999999997E-2</v>
      </c>
      <c r="X33" s="1"/>
    </row>
    <row r="34" spans="1:24" x14ac:dyDescent="0.3">
      <c r="A34" t="s">
        <v>42</v>
      </c>
      <c r="B34" t="s">
        <v>24</v>
      </c>
      <c r="C34" t="s">
        <v>11</v>
      </c>
      <c r="D34" s="8">
        <v>0.20499999999999999</v>
      </c>
      <c r="E34" s="8">
        <v>3.5999999999999997E-2</v>
      </c>
      <c r="F34" s="7">
        <v>0.47</v>
      </c>
      <c r="G34" s="7">
        <v>3.6999999999999998E-2</v>
      </c>
      <c r="X34" s="1"/>
    </row>
    <row r="35" spans="1:24" x14ac:dyDescent="0.3">
      <c r="A35" t="s">
        <v>41</v>
      </c>
      <c r="B35" t="s">
        <v>12</v>
      </c>
      <c r="C35" t="s">
        <v>11</v>
      </c>
      <c r="D35" s="7">
        <v>0.124</v>
      </c>
      <c r="E35" s="7">
        <v>4.2000000000000003E-2</v>
      </c>
      <c r="F35" s="7">
        <v>-8.2000000000000003E-2</v>
      </c>
      <c r="G35" s="7">
        <v>4.4999999999999998E-2</v>
      </c>
      <c r="X35" s="1" t="s">
        <v>5</v>
      </c>
    </row>
    <row r="36" spans="1:24" x14ac:dyDescent="0.3">
      <c r="A36" t="s">
        <v>41</v>
      </c>
      <c r="B36" t="s">
        <v>12</v>
      </c>
      <c r="C36" t="s">
        <v>10</v>
      </c>
      <c r="D36" s="7">
        <v>-4.7E-2</v>
      </c>
      <c r="E36" s="7">
        <v>4.2000000000000003E-2</v>
      </c>
      <c r="F36" s="7">
        <v>-0.23100000000000001</v>
      </c>
      <c r="G36" s="7">
        <v>4.4999999999999998E-2</v>
      </c>
    </row>
    <row r="37" spans="1:24" x14ac:dyDescent="0.3">
      <c r="A37" t="s">
        <v>41</v>
      </c>
      <c r="B37" t="s">
        <v>2</v>
      </c>
      <c r="C37" t="s">
        <v>11</v>
      </c>
      <c r="D37" s="7">
        <v>-5.5E-2</v>
      </c>
      <c r="E37" s="7">
        <v>4.2000000000000003E-2</v>
      </c>
      <c r="F37" s="7">
        <v>-4.8000000000000001E-2</v>
      </c>
      <c r="G37" s="7">
        <v>4.4999999999999998E-2</v>
      </c>
    </row>
    <row r="38" spans="1:24" x14ac:dyDescent="0.3">
      <c r="A38" t="s">
        <v>41</v>
      </c>
      <c r="B38" t="s">
        <v>2</v>
      </c>
      <c r="C38" t="s">
        <v>10</v>
      </c>
      <c r="D38" s="7">
        <v>-0.13900000000000001</v>
      </c>
      <c r="E38" s="7">
        <v>4.2000000000000003E-2</v>
      </c>
      <c r="F38" s="7">
        <v>7.2999999999999995E-2</v>
      </c>
      <c r="G38" s="7">
        <v>4.4999999999999998E-2</v>
      </c>
    </row>
    <row r="39" spans="1:24" x14ac:dyDescent="0.3">
      <c r="A39" t="s">
        <v>41</v>
      </c>
      <c r="B39" t="s">
        <v>3</v>
      </c>
      <c r="C39" t="s">
        <v>11</v>
      </c>
      <c r="D39" s="7">
        <v>0.375</v>
      </c>
      <c r="E39" s="7">
        <v>4.2000000000000003E-2</v>
      </c>
      <c r="F39" s="7">
        <v>-0.25800000000000001</v>
      </c>
      <c r="G39" s="7">
        <v>4.4999999999999998E-2</v>
      </c>
    </row>
    <row r="40" spans="1:24" x14ac:dyDescent="0.3">
      <c r="A40" t="s">
        <v>41</v>
      </c>
      <c r="B40" t="s">
        <v>3</v>
      </c>
      <c r="C40" t="s">
        <v>10</v>
      </c>
      <c r="D40" s="7">
        <v>0.47099999999999997</v>
      </c>
      <c r="E40" s="7">
        <v>4.2000000000000003E-2</v>
      </c>
      <c r="F40" s="7">
        <v>-0.25800000000000001</v>
      </c>
      <c r="G40" s="7">
        <v>4.4999999999999998E-2</v>
      </c>
    </row>
    <row r="41" spans="1:24" x14ac:dyDescent="0.3">
      <c r="A41" t="s">
        <v>40</v>
      </c>
      <c r="B41" t="s">
        <v>12</v>
      </c>
      <c r="C41" t="s">
        <v>10</v>
      </c>
      <c r="D41" s="7">
        <v>-0.20499999999999999</v>
      </c>
      <c r="E41" s="7">
        <v>8.7999999999999995E-2</v>
      </c>
      <c r="F41" s="7">
        <v>-0.17100000000000001</v>
      </c>
      <c r="G41" s="7">
        <v>8.5000000000000006E-2</v>
      </c>
    </row>
    <row r="42" spans="1:24" x14ac:dyDescent="0.3">
      <c r="A42" t="s">
        <v>40</v>
      </c>
      <c r="B42" t="s">
        <v>12</v>
      </c>
      <c r="C42" t="s">
        <v>11</v>
      </c>
      <c r="D42" s="7">
        <v>-0.40500000000000003</v>
      </c>
      <c r="E42" s="7">
        <v>8.8999999999999996E-2</v>
      </c>
      <c r="F42" s="7">
        <v>0.437</v>
      </c>
      <c r="G42" s="7">
        <v>8.6999999999999994E-2</v>
      </c>
    </row>
    <row r="43" spans="1:24" x14ac:dyDescent="0.3">
      <c r="A43" t="s">
        <v>40</v>
      </c>
      <c r="B43" t="s">
        <v>2</v>
      </c>
      <c r="C43" t="s">
        <v>25</v>
      </c>
      <c r="D43" s="7">
        <v>0</v>
      </c>
      <c r="E43" s="7">
        <v>8.6999999999999994E-2</v>
      </c>
      <c r="F43" s="7">
        <v>0.29299999999999998</v>
      </c>
      <c r="G43" s="7">
        <v>8.5999999999999993E-2</v>
      </c>
    </row>
    <row r="44" spans="1:24" x14ac:dyDescent="0.3">
      <c r="A44" t="s">
        <v>40</v>
      </c>
      <c r="B44" t="s">
        <v>2</v>
      </c>
      <c r="C44" t="s">
        <v>25</v>
      </c>
      <c r="D44" s="7">
        <v>0.20599999999999999</v>
      </c>
      <c r="E44" s="7">
        <v>8.7999999999999995E-2</v>
      </c>
      <c r="F44" s="7">
        <v>0.24</v>
      </c>
      <c r="G44" s="7">
        <v>8.5999999999999993E-2</v>
      </c>
    </row>
    <row r="45" spans="1:24" x14ac:dyDescent="0.3">
      <c r="A45" t="s">
        <v>39</v>
      </c>
      <c r="B45" t="s">
        <v>2</v>
      </c>
      <c r="C45" t="s">
        <v>25</v>
      </c>
      <c r="D45" s="9">
        <v>-2.3E-2</v>
      </c>
      <c r="E45" s="9">
        <v>2.1999999999999999E-2</v>
      </c>
      <c r="F45" s="7">
        <v>9.8000000000000004E-2</v>
      </c>
      <c r="G45" s="7">
        <v>1.9E-2</v>
      </c>
    </row>
    <row r="46" spans="1:24" x14ac:dyDescent="0.3">
      <c r="A46" t="s">
        <v>38</v>
      </c>
      <c r="B46" t="s">
        <v>2</v>
      </c>
      <c r="C46" t="s">
        <v>10</v>
      </c>
      <c r="D46" s="8">
        <v>7.0000000000000001E-3</v>
      </c>
      <c r="E46" s="8">
        <v>0.16700000000000001</v>
      </c>
      <c r="F46" s="7">
        <v>-1.409</v>
      </c>
      <c r="G46" s="7">
        <v>0.192</v>
      </c>
    </row>
    <row r="47" spans="1:24" x14ac:dyDescent="0.3">
      <c r="A47" t="s">
        <v>38</v>
      </c>
      <c r="B47" t="s">
        <v>2</v>
      </c>
      <c r="C47" t="s">
        <v>10</v>
      </c>
      <c r="D47" s="8">
        <v>-1.389</v>
      </c>
      <c r="E47" s="8">
        <v>0.248</v>
      </c>
      <c r="F47" s="7">
        <v>-1.41</v>
      </c>
      <c r="G47" s="7">
        <v>0.192</v>
      </c>
    </row>
    <row r="48" spans="1:24" x14ac:dyDescent="0.3">
      <c r="A48" t="s">
        <v>37</v>
      </c>
      <c r="B48" t="s">
        <v>2</v>
      </c>
      <c r="C48" t="s">
        <v>10</v>
      </c>
      <c r="D48" s="8">
        <v>-0.42799999999999999</v>
      </c>
      <c r="E48" s="8">
        <v>1.0229999999999999</v>
      </c>
      <c r="F48" s="7">
        <v>0.27</v>
      </c>
      <c r="G48" s="7">
        <v>1.0089999999999999</v>
      </c>
    </row>
    <row r="49" spans="1:7" x14ac:dyDescent="0.3">
      <c r="A49" t="s">
        <v>37</v>
      </c>
      <c r="B49" t="s">
        <v>2</v>
      </c>
      <c r="C49" t="s">
        <v>10</v>
      </c>
      <c r="D49" s="8">
        <v>-0.18099999999999999</v>
      </c>
      <c r="E49" s="8">
        <v>1.004</v>
      </c>
      <c r="F49" s="7">
        <v>0.06</v>
      </c>
      <c r="G49" s="7">
        <v>1</v>
      </c>
    </row>
    <row r="50" spans="1:7" x14ac:dyDescent="0.3">
      <c r="A50" t="s">
        <v>37</v>
      </c>
      <c r="B50" t="s">
        <v>2</v>
      </c>
      <c r="C50" t="s">
        <v>10</v>
      </c>
      <c r="D50" s="8">
        <v>-0.374</v>
      </c>
      <c r="E50" s="8">
        <v>0.50900000000000001</v>
      </c>
      <c r="F50" s="7">
        <v>0.68799999999999994</v>
      </c>
      <c r="G50" s="7">
        <v>0.53</v>
      </c>
    </row>
    <row r="51" spans="1:7" x14ac:dyDescent="0.3">
      <c r="A51" t="s">
        <v>37</v>
      </c>
      <c r="B51" t="s">
        <v>2</v>
      </c>
      <c r="C51" t="s">
        <v>10</v>
      </c>
      <c r="D51" s="8">
        <v>0</v>
      </c>
      <c r="E51" s="8">
        <v>1</v>
      </c>
      <c r="F51" s="7">
        <v>-0.26600000000000001</v>
      </c>
      <c r="G51" s="7">
        <v>1.0089999999999999</v>
      </c>
    </row>
    <row r="52" spans="1:7" x14ac:dyDescent="0.3">
      <c r="A52" t="s">
        <v>36</v>
      </c>
      <c r="B52" t="s">
        <v>4</v>
      </c>
      <c r="C52" t="s">
        <v>10</v>
      </c>
      <c r="D52" s="8">
        <v>-0.29899999999999999</v>
      </c>
      <c r="E52" s="8">
        <v>0.50600000000000001</v>
      </c>
      <c r="F52" s="7">
        <v>-0.19700000000000001</v>
      </c>
      <c r="G52" s="7">
        <v>0.502</v>
      </c>
    </row>
    <row r="53" spans="1:7" x14ac:dyDescent="0.3">
      <c r="A53" t="s">
        <v>36</v>
      </c>
      <c r="B53" t="s">
        <v>4</v>
      </c>
      <c r="C53" t="s">
        <v>10</v>
      </c>
      <c r="D53" s="8">
        <v>-0.27</v>
      </c>
      <c r="E53" s="8">
        <v>0.505</v>
      </c>
      <c r="F53" s="7">
        <v>-0.45200000000000001</v>
      </c>
      <c r="G53" s="7">
        <v>0.51300000000000001</v>
      </c>
    </row>
    <row r="54" spans="1:7" x14ac:dyDescent="0.3">
      <c r="A54" t="s">
        <v>35</v>
      </c>
      <c r="B54" t="s">
        <v>2</v>
      </c>
      <c r="C54" t="s">
        <v>10</v>
      </c>
      <c r="D54" s="10">
        <v>-0.52900000000000003</v>
      </c>
      <c r="E54" s="10">
        <v>0.29599999999999999</v>
      </c>
      <c r="F54" s="7">
        <v>1.6259999999999999</v>
      </c>
      <c r="G54" s="7">
        <v>0.38</v>
      </c>
    </row>
    <row r="55" spans="1:7" x14ac:dyDescent="0.3">
      <c r="A55" t="s">
        <v>34</v>
      </c>
      <c r="B55" t="s">
        <v>2</v>
      </c>
      <c r="C55" t="s">
        <v>10</v>
      </c>
      <c r="D55" s="8">
        <v>1.5129999999999999</v>
      </c>
      <c r="E55" s="8">
        <v>0.27500000000000002</v>
      </c>
      <c r="F55" s="7">
        <v>0.14599999999999999</v>
      </c>
      <c r="G55" s="7">
        <v>0.33400000000000002</v>
      </c>
    </row>
    <row r="56" spans="1:7" x14ac:dyDescent="0.3">
      <c r="A56" t="s">
        <v>34</v>
      </c>
      <c r="B56" t="s">
        <v>2</v>
      </c>
      <c r="C56" t="s">
        <v>11</v>
      </c>
      <c r="D56" s="8">
        <v>1.3049999999999999</v>
      </c>
      <c r="E56" s="8">
        <v>0.26300000000000001</v>
      </c>
      <c r="F56" s="7">
        <v>0.58399999999999996</v>
      </c>
      <c r="G56" s="7">
        <v>0.34799999999999998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8" workbookViewId="0">
      <selection activeCell="H27" sqref="H27"/>
    </sheetView>
  </sheetViews>
  <sheetFormatPr defaultRowHeight="14.4" x14ac:dyDescent="0.3"/>
  <sheetData>
    <row r="1" spans="1:6" x14ac:dyDescent="0.3">
      <c r="A1">
        <v>0.20962199312714699</v>
      </c>
      <c r="B1">
        <v>0.19587628865979301</v>
      </c>
      <c r="C1">
        <v>0.228522336769759</v>
      </c>
      <c r="D1">
        <v>0.20446735395189</v>
      </c>
    </row>
    <row r="2" spans="1:6" x14ac:dyDescent="0.3">
      <c r="A2">
        <v>0.185567010309278</v>
      </c>
      <c r="B2">
        <v>0.17869415807560099</v>
      </c>
      <c r="C2">
        <v>0.20618556701030899</v>
      </c>
      <c r="D2">
        <v>0.18384879725085901</v>
      </c>
    </row>
    <row r="3" spans="1:6" x14ac:dyDescent="0.3">
      <c r="A3">
        <f>A1-A2</f>
        <v>2.4054982817868997E-2</v>
      </c>
      <c r="B3">
        <f>B1-B2</f>
        <v>1.7182130584192018E-2</v>
      </c>
      <c r="C3">
        <f>C1-C2</f>
        <v>2.2336769759450009E-2</v>
      </c>
      <c r="D3">
        <f>D1-D2</f>
        <v>2.0618556701030993E-2</v>
      </c>
    </row>
    <row r="6" spans="1:6" x14ac:dyDescent="0.3">
      <c r="A6">
        <v>23.867002314619199</v>
      </c>
      <c r="B6">
        <v>1</v>
      </c>
    </row>
    <row r="7" spans="1:6" x14ac:dyDescent="0.3">
      <c r="A7">
        <v>30.837351534913498</v>
      </c>
      <c r="B7">
        <v>3</v>
      </c>
    </row>
    <row r="8" spans="1:6" x14ac:dyDescent="0.3">
      <c r="A8">
        <v>32.218013482234802</v>
      </c>
      <c r="B8">
        <v>6</v>
      </c>
    </row>
    <row r="9" spans="1:6" x14ac:dyDescent="0.3">
      <c r="A9">
        <v>33.011674466539397</v>
      </c>
      <c r="B9">
        <v>12</v>
      </c>
      <c r="F9" t="s">
        <v>20</v>
      </c>
    </row>
    <row r="10" spans="1:6" x14ac:dyDescent="0.3">
      <c r="A10" t="s">
        <v>19</v>
      </c>
      <c r="B10">
        <f>PEARSON(A6:A9,B6:B9)</f>
        <v>0.7688791176307973</v>
      </c>
      <c r="D10">
        <f>B10*B10</f>
        <v>0.59117509752871344</v>
      </c>
      <c r="E10">
        <f>1-D10</f>
        <v>0.40882490247128656</v>
      </c>
      <c r="F10">
        <f>(E10*E10)/3</f>
        <v>5.5712600293552322E-2</v>
      </c>
    </row>
    <row r="11" spans="1:6" x14ac:dyDescent="0.3">
      <c r="A11" t="s">
        <v>21</v>
      </c>
      <c r="B11">
        <f>(2*B10)/SQRT(1-D10)</f>
        <v>2.4050238670794846</v>
      </c>
      <c r="D11">
        <f>4*F10</f>
        <v>0.22285040117420929</v>
      </c>
      <c r="E11">
        <f>E10*E10*E10</f>
        <v>6.8330095144299899E-2</v>
      </c>
      <c r="F11">
        <f>D11/E11</f>
        <v>3.2613799337406526</v>
      </c>
    </row>
    <row r="16" spans="1:6" x14ac:dyDescent="0.3">
      <c r="A16">
        <v>9.8399100683134897</v>
      </c>
      <c r="B16">
        <f>AVERAGE(A16:A21)</f>
        <v>7.9078776698469397</v>
      </c>
      <c r="C16">
        <f>STDEV(A16:A21)</f>
        <v>2.1968491693971974</v>
      </c>
    </row>
    <row r="17" spans="1:3" x14ac:dyDescent="0.3">
      <c r="A17">
        <v>6.5864583633585996</v>
      </c>
    </row>
    <row r="18" spans="1:3" x14ac:dyDescent="0.3">
      <c r="A18">
        <v>5.9616406767935901</v>
      </c>
    </row>
    <row r="19" spans="1:3" x14ac:dyDescent="0.3">
      <c r="A19">
        <v>6.0091315250915098</v>
      </c>
    </row>
    <row r="20" spans="1:3" x14ac:dyDescent="0.3">
      <c r="A20">
        <v>7.7889487792926504</v>
      </c>
    </row>
    <row r="21" spans="1:3" x14ac:dyDescent="0.3">
      <c r="A21">
        <v>11.2611766062318</v>
      </c>
    </row>
    <row r="23" spans="1:3" x14ac:dyDescent="0.3">
      <c r="A23">
        <v>5.6430749718963398</v>
      </c>
      <c r="B23">
        <f>AVERAGE(A23:A28)</f>
        <v>5.8706136684633732</v>
      </c>
      <c r="C23">
        <f>STDEV(A23:A28)</f>
        <v>1.9425977849939722</v>
      </c>
    </row>
    <row r="24" spans="1:3" x14ac:dyDescent="0.3">
      <c r="A24">
        <v>4.0802697950595199</v>
      </c>
    </row>
    <row r="25" spans="1:3" x14ac:dyDescent="0.3">
      <c r="A25">
        <v>6.0023866486034603</v>
      </c>
    </row>
    <row r="26" spans="1:3" x14ac:dyDescent="0.3">
      <c r="A26">
        <v>4.5017381027873</v>
      </c>
    </row>
    <row r="27" spans="1:3" x14ac:dyDescent="0.3">
      <c r="A27">
        <v>5.4459516328942401</v>
      </c>
    </row>
    <row r="28" spans="1:3" x14ac:dyDescent="0.3">
      <c r="A28">
        <v>9.5502608595393799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8" sqref="F8"/>
    </sheetView>
  </sheetViews>
  <sheetFormatPr defaultRowHeight="14.4" x14ac:dyDescent="0.3"/>
  <sheetData>
    <row r="1" spans="1:4" x14ac:dyDescent="0.3">
      <c r="A1" t="s">
        <v>6</v>
      </c>
    </row>
    <row r="2" spans="1:4" x14ac:dyDescent="0.3">
      <c r="A2" t="s">
        <v>7</v>
      </c>
    </row>
    <row r="3" spans="1:4" x14ac:dyDescent="0.3">
      <c r="A3" t="s">
        <v>8</v>
      </c>
      <c r="D3" t="s">
        <v>16</v>
      </c>
    </row>
    <row r="4" spans="1:4" x14ac:dyDescent="0.3">
      <c r="A4" t="s">
        <v>9</v>
      </c>
    </row>
    <row r="5" spans="1:4" x14ac:dyDescent="0.3">
      <c r="A5" t="s">
        <v>13</v>
      </c>
    </row>
    <row r="6" spans="1:4" x14ac:dyDescent="0.3">
      <c r="A6" t="s">
        <v>14</v>
      </c>
    </row>
    <row r="7" spans="1:4" x14ac:dyDescent="0.3">
      <c r="A7" t="s">
        <v>18</v>
      </c>
      <c r="C7" t="s">
        <v>16</v>
      </c>
    </row>
    <row r="11" spans="1:4" x14ac:dyDescent="0.3">
      <c r="A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RHUL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Koricheva</dc:creator>
  <cp:lastModifiedBy>Julia Koricheva</cp:lastModifiedBy>
  <dcterms:created xsi:type="dcterms:W3CDTF">2017-02-21T14:19:28Z</dcterms:created>
  <dcterms:modified xsi:type="dcterms:W3CDTF">2018-02-02T08:48:06Z</dcterms:modified>
</cp:coreProperties>
</file>