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8_{F4C56B2D-89CC-4D8F-904B-31915A6E97A6}" xr6:coauthVersionLast="47" xr6:coauthVersionMax="47" xr10:uidLastSave="{00000000-0000-0000-0000-000000000000}"/>
  <bookViews>
    <workbookView xWindow="3060" yWindow="1395" windowWidth="24150" windowHeight="13260" xr2:uid="{00000000-000D-0000-FFFF-FFFF00000000}"/>
  </bookViews>
  <sheets>
    <sheet name="Sheet1" sheetId="1" r:id="rId1"/>
  </sheets>
  <definedNames>
    <definedName name="_xlnm._FilterDatabase" localSheetId="0" hidden="1">Sheet1!$A$3:$Y$3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Y18" i="1"/>
  <c r="H29" i="1"/>
  <c r="H28" i="1"/>
  <c r="H27" i="1"/>
  <c r="H26" i="1"/>
  <c r="G29" i="1"/>
  <c r="G28" i="1"/>
  <c r="G27" i="1"/>
  <c r="G26" i="1"/>
  <c r="F29" i="1"/>
  <c r="F28" i="1"/>
  <c r="F27" i="1"/>
  <c r="F26" i="1"/>
  <c r="E29" i="1"/>
  <c r="E28" i="1"/>
  <c r="E27" i="1"/>
  <c r="E26" i="1"/>
  <c r="D29" i="1"/>
  <c r="D28" i="1"/>
  <c r="D27" i="1"/>
  <c r="D26" i="1"/>
  <c r="C29" i="1"/>
  <c r="C28" i="1"/>
  <c r="C27" i="1"/>
  <c r="C26" i="1"/>
  <c r="T10" i="1"/>
  <c r="V10" i="1"/>
  <c r="T19" i="1"/>
  <c r="U19" i="1"/>
  <c r="V19" i="1"/>
  <c r="W19" i="1"/>
  <c r="T12" i="1"/>
  <c r="V20" i="1"/>
  <c r="W20" i="1"/>
  <c r="T5" i="1"/>
  <c r="T21" i="1"/>
  <c r="T11" i="1"/>
  <c r="U11" i="1"/>
  <c r="V11" i="1"/>
  <c r="W11" i="1"/>
  <c r="T4" i="1"/>
  <c r="T15" i="1"/>
  <c r="V15" i="1"/>
  <c r="T18" i="1"/>
  <c r="U18" i="1"/>
  <c r="V18" i="1"/>
  <c r="W18" i="1"/>
  <c r="T8" i="1"/>
  <c r="T7" i="1"/>
  <c r="T9" i="1"/>
  <c r="V9" i="1"/>
  <c r="T6" i="1"/>
  <c r="U6" i="1"/>
  <c r="V6" i="1"/>
  <c r="W6" i="1"/>
  <c r="T24" i="1"/>
  <c r="S10" i="1"/>
  <c r="S22" i="1"/>
  <c r="S5" i="1"/>
  <c r="S21" i="1"/>
  <c r="S13" i="1"/>
  <c r="S15" i="1"/>
  <c r="S9" i="1"/>
  <c r="N10" i="1"/>
  <c r="O10" i="1"/>
  <c r="P10" i="1"/>
  <c r="Q10" i="1"/>
  <c r="Q16" i="1"/>
  <c r="N12" i="1"/>
  <c r="O12" i="1"/>
  <c r="P12" i="1"/>
  <c r="Q12" i="1"/>
  <c r="R12" i="1"/>
  <c r="R20" i="1"/>
  <c r="O5" i="1"/>
  <c r="P5" i="1"/>
  <c r="Q5" i="1"/>
  <c r="R5" i="1"/>
  <c r="N21" i="1"/>
  <c r="N11" i="1"/>
  <c r="P11" i="1"/>
  <c r="Q11" i="1"/>
  <c r="R11" i="1"/>
  <c r="N4" i="1"/>
  <c r="O4" i="1"/>
  <c r="O15" i="1"/>
  <c r="Q15" i="1"/>
  <c r="R15" i="1"/>
  <c r="N18" i="1"/>
  <c r="O18" i="1"/>
  <c r="P18" i="1"/>
  <c r="P7" i="1"/>
  <c r="R7" i="1"/>
  <c r="N9" i="1"/>
  <c r="O9" i="1"/>
  <c r="P9" i="1"/>
  <c r="Q9" i="1"/>
  <c r="Q17" i="1"/>
  <c r="N24" i="1"/>
  <c r="O24" i="1"/>
  <c r="P24" i="1"/>
  <c r="Q24" i="1"/>
  <c r="R24" i="1"/>
  <c r="O14" i="1"/>
  <c r="I10" i="1"/>
  <c r="Y10" i="1" s="1"/>
  <c r="J10" i="1"/>
  <c r="K10" i="1"/>
  <c r="U10" i="1" s="1"/>
  <c r="L10" i="1"/>
  <c r="M10" i="1"/>
  <c r="R10" i="1" s="1"/>
  <c r="I19" i="1"/>
  <c r="Y19" i="1" s="1"/>
  <c r="J19" i="1"/>
  <c r="O19" i="1" s="1"/>
  <c r="K19" i="1"/>
  <c r="P19" i="1" s="1"/>
  <c r="L19" i="1"/>
  <c r="Q19" i="1" s="1"/>
  <c r="M19" i="1"/>
  <c r="R19" i="1" s="1"/>
  <c r="I16" i="1"/>
  <c r="Y16" i="1" s="1"/>
  <c r="J16" i="1"/>
  <c r="J29" i="1" s="1"/>
  <c r="K16" i="1"/>
  <c r="U16" i="1" s="1"/>
  <c r="L16" i="1"/>
  <c r="V16" i="1" s="1"/>
  <c r="M16" i="1"/>
  <c r="W16" i="1" s="1"/>
  <c r="I12" i="1"/>
  <c r="Y12" i="1" s="1"/>
  <c r="J12" i="1"/>
  <c r="K12" i="1"/>
  <c r="U12" i="1" s="1"/>
  <c r="L12" i="1"/>
  <c r="V12" i="1" s="1"/>
  <c r="M12" i="1"/>
  <c r="W12" i="1" s="1"/>
  <c r="I22" i="1"/>
  <c r="N22" i="1" s="1"/>
  <c r="J22" i="1"/>
  <c r="O22" i="1" s="1"/>
  <c r="K22" i="1"/>
  <c r="P22" i="1" s="1"/>
  <c r="L22" i="1"/>
  <c r="Q22" i="1" s="1"/>
  <c r="M22" i="1"/>
  <c r="R22" i="1" s="1"/>
  <c r="I20" i="1"/>
  <c r="Y20" i="1" s="1"/>
  <c r="J20" i="1"/>
  <c r="O20" i="1" s="1"/>
  <c r="K20" i="1"/>
  <c r="P20" i="1" s="1"/>
  <c r="L20" i="1"/>
  <c r="Q20" i="1" s="1"/>
  <c r="M20" i="1"/>
  <c r="I5" i="1"/>
  <c r="Y5" i="1" s="1"/>
  <c r="J5" i="1"/>
  <c r="K5" i="1"/>
  <c r="U5" i="1" s="1"/>
  <c r="L5" i="1"/>
  <c r="V5" i="1" s="1"/>
  <c r="M5" i="1"/>
  <c r="W5" i="1" s="1"/>
  <c r="I21" i="1"/>
  <c r="Y21" i="1" s="1"/>
  <c r="J21" i="1"/>
  <c r="O21" i="1" s="1"/>
  <c r="K21" i="1"/>
  <c r="P21" i="1" s="1"/>
  <c r="L21" i="1"/>
  <c r="Q21" i="1" s="1"/>
  <c r="M21" i="1"/>
  <c r="R21" i="1" s="1"/>
  <c r="I13" i="1"/>
  <c r="N13" i="1" s="1"/>
  <c r="J13" i="1"/>
  <c r="O13" i="1" s="1"/>
  <c r="K13" i="1"/>
  <c r="P13" i="1" s="1"/>
  <c r="L13" i="1"/>
  <c r="Q13" i="1" s="1"/>
  <c r="M13" i="1"/>
  <c r="R13" i="1" s="1"/>
  <c r="I11" i="1"/>
  <c r="S11" i="1" s="1"/>
  <c r="J11" i="1"/>
  <c r="O11" i="1" s="1"/>
  <c r="K11" i="1"/>
  <c r="Y11" i="1" s="1"/>
  <c r="L11" i="1"/>
  <c r="M11" i="1"/>
  <c r="I4" i="1"/>
  <c r="S4" i="1" s="1"/>
  <c r="J4" i="1"/>
  <c r="J27" i="1" s="1"/>
  <c r="K4" i="1"/>
  <c r="U4" i="1" s="1"/>
  <c r="L4" i="1"/>
  <c r="V4" i="1" s="1"/>
  <c r="M4" i="1"/>
  <c r="M29" i="1" s="1"/>
  <c r="I23" i="1"/>
  <c r="N23" i="1" s="1"/>
  <c r="J23" i="1"/>
  <c r="T23" i="1" s="1"/>
  <c r="K23" i="1"/>
  <c r="U23" i="1" s="1"/>
  <c r="L23" i="1"/>
  <c r="V23" i="1" s="1"/>
  <c r="M23" i="1"/>
  <c r="R23" i="1" s="1"/>
  <c r="I15" i="1"/>
  <c r="N15" i="1" s="1"/>
  <c r="J15" i="1"/>
  <c r="K15" i="1"/>
  <c r="U15" i="1" s="1"/>
  <c r="L15" i="1"/>
  <c r="M15" i="1"/>
  <c r="W15" i="1" s="1"/>
  <c r="I18" i="1"/>
  <c r="S18" i="1" s="1"/>
  <c r="J18" i="1"/>
  <c r="K18" i="1"/>
  <c r="L18" i="1"/>
  <c r="Q18" i="1" s="1"/>
  <c r="M18" i="1"/>
  <c r="R18" i="1" s="1"/>
  <c r="I8" i="1"/>
  <c r="N8" i="1" s="1"/>
  <c r="J8" i="1"/>
  <c r="O8" i="1" s="1"/>
  <c r="K8" i="1"/>
  <c r="U8" i="1" s="1"/>
  <c r="L8" i="1"/>
  <c r="V8" i="1" s="1"/>
  <c r="M8" i="1"/>
  <c r="W8" i="1" s="1"/>
  <c r="I7" i="1"/>
  <c r="S7" i="1" s="1"/>
  <c r="J7" i="1"/>
  <c r="O7" i="1" s="1"/>
  <c r="K7" i="1"/>
  <c r="U7" i="1" s="1"/>
  <c r="L7" i="1"/>
  <c r="V7" i="1" s="1"/>
  <c r="M7" i="1"/>
  <c r="W7" i="1" s="1"/>
  <c r="I9" i="1"/>
  <c r="Y9" i="1" s="1"/>
  <c r="J9" i="1"/>
  <c r="K9" i="1"/>
  <c r="U9" i="1" s="1"/>
  <c r="L9" i="1"/>
  <c r="M9" i="1"/>
  <c r="R9" i="1" s="1"/>
  <c r="I6" i="1"/>
  <c r="Y6" i="1" s="1"/>
  <c r="J6" i="1"/>
  <c r="O6" i="1" s="1"/>
  <c r="K6" i="1"/>
  <c r="P6" i="1" s="1"/>
  <c r="L6" i="1"/>
  <c r="Q6" i="1" s="1"/>
  <c r="M6" i="1"/>
  <c r="R6" i="1" s="1"/>
  <c r="I17" i="1"/>
  <c r="S17" i="1" s="1"/>
  <c r="J17" i="1"/>
  <c r="O17" i="1" s="1"/>
  <c r="K17" i="1"/>
  <c r="U17" i="1" s="1"/>
  <c r="L17" i="1"/>
  <c r="V17" i="1" s="1"/>
  <c r="M17" i="1"/>
  <c r="W17" i="1" s="1"/>
  <c r="I24" i="1"/>
  <c r="Y24" i="1" s="1"/>
  <c r="J24" i="1"/>
  <c r="K24" i="1"/>
  <c r="U24" i="1" s="1"/>
  <c r="L24" i="1"/>
  <c r="V24" i="1" s="1"/>
  <c r="M24" i="1"/>
  <c r="W24" i="1" s="1"/>
  <c r="J14" i="1"/>
  <c r="T14" i="1" s="1"/>
  <c r="K14" i="1"/>
  <c r="P14" i="1" s="1"/>
  <c r="L14" i="1"/>
  <c r="Q14" i="1" s="1"/>
  <c r="M14" i="1"/>
  <c r="R14" i="1" s="1"/>
  <c r="I14" i="1"/>
  <c r="N14" i="1" s="1"/>
  <c r="X24" i="1" l="1"/>
  <c r="S26" i="1"/>
  <c r="S29" i="1"/>
  <c r="S28" i="1"/>
  <c r="X18" i="1"/>
  <c r="X10" i="1"/>
  <c r="X11" i="1"/>
  <c r="T17" i="1"/>
  <c r="T26" i="1" s="1"/>
  <c r="Y7" i="1"/>
  <c r="Y23" i="1"/>
  <c r="J28" i="1"/>
  <c r="S20" i="1"/>
  <c r="U20" i="1"/>
  <c r="T20" i="1"/>
  <c r="K28" i="1"/>
  <c r="R17" i="1"/>
  <c r="Q7" i="1"/>
  <c r="P15" i="1"/>
  <c r="X15" i="1" s="1"/>
  <c r="N5" i="1"/>
  <c r="R16" i="1"/>
  <c r="S24" i="1"/>
  <c r="S12" i="1"/>
  <c r="X12" i="1" s="1"/>
  <c r="W9" i="1"/>
  <c r="X9" i="1" s="1"/>
  <c r="W13" i="1"/>
  <c r="W22" i="1"/>
  <c r="W10" i="1"/>
  <c r="K29" i="1"/>
  <c r="Y4" i="1"/>
  <c r="L26" i="1"/>
  <c r="P17" i="1"/>
  <c r="P16" i="1"/>
  <c r="S6" i="1"/>
  <c r="S27" i="1" s="1"/>
  <c r="S19" i="1"/>
  <c r="U13" i="1"/>
  <c r="U26" i="1" s="1"/>
  <c r="U22" i="1"/>
  <c r="X22" i="1" s="1"/>
  <c r="L27" i="1"/>
  <c r="T27" i="1"/>
  <c r="Y13" i="1"/>
  <c r="N7" i="1"/>
  <c r="T13" i="1"/>
  <c r="T29" i="1" s="1"/>
  <c r="T22" i="1"/>
  <c r="L28" i="1"/>
  <c r="T16" i="1"/>
  <c r="T28" i="1" s="1"/>
  <c r="Y8" i="1"/>
  <c r="R8" i="1"/>
  <c r="W23" i="1"/>
  <c r="W21" i="1"/>
  <c r="W14" i="1"/>
  <c r="L29" i="1"/>
  <c r="V13" i="1"/>
  <c r="V27" i="1" s="1"/>
  <c r="O16" i="1"/>
  <c r="O29" i="1" s="1"/>
  <c r="Q23" i="1"/>
  <c r="N16" i="1"/>
  <c r="X16" i="1" s="1"/>
  <c r="Q8" i="1"/>
  <c r="P23" i="1"/>
  <c r="N20" i="1"/>
  <c r="S8" i="1"/>
  <c r="V21" i="1"/>
  <c r="V14" i="1"/>
  <c r="I26" i="1"/>
  <c r="M26" i="1"/>
  <c r="K26" i="1"/>
  <c r="N17" i="1"/>
  <c r="P8" i="1"/>
  <c r="X8" i="1" s="1"/>
  <c r="O23" i="1"/>
  <c r="X23" i="1" s="1"/>
  <c r="U21" i="1"/>
  <c r="X21" i="1" s="1"/>
  <c r="U14" i="1"/>
  <c r="I27" i="1"/>
  <c r="M27" i="1"/>
  <c r="Y14" i="1"/>
  <c r="Y22" i="1"/>
  <c r="K27" i="1"/>
  <c r="S16" i="1"/>
  <c r="I28" i="1"/>
  <c r="M28" i="1"/>
  <c r="R4" i="1"/>
  <c r="S23" i="1"/>
  <c r="W4" i="1"/>
  <c r="I29" i="1"/>
  <c r="Y17" i="1"/>
  <c r="S14" i="1"/>
  <c r="X14" i="1" s="1"/>
  <c r="V22" i="1"/>
  <c r="N6" i="1"/>
  <c r="X6" i="1" s="1"/>
  <c r="Q4" i="1"/>
  <c r="N19" i="1"/>
  <c r="X19" i="1" s="1"/>
  <c r="J26" i="1"/>
  <c r="P4" i="1"/>
  <c r="U27" i="1" l="1"/>
  <c r="Q29" i="1"/>
  <c r="Q28" i="1"/>
  <c r="Q27" i="1"/>
  <c r="Q26" i="1"/>
  <c r="U28" i="1"/>
  <c r="U29" i="1"/>
  <c r="V29" i="1"/>
  <c r="O28" i="1"/>
  <c r="X13" i="1"/>
  <c r="V28" i="1"/>
  <c r="X5" i="1"/>
  <c r="N28" i="1"/>
  <c r="O26" i="1"/>
  <c r="V26" i="1"/>
  <c r="X20" i="1"/>
  <c r="O27" i="1"/>
  <c r="X17" i="1"/>
  <c r="R27" i="1"/>
  <c r="R29" i="1"/>
  <c r="R26" i="1"/>
  <c r="R28" i="1"/>
  <c r="N27" i="1"/>
  <c r="P29" i="1"/>
  <c r="P28" i="1"/>
  <c r="P27" i="1"/>
  <c r="P26" i="1"/>
  <c r="X4" i="1"/>
  <c r="N26" i="1"/>
  <c r="W27" i="1"/>
  <c r="W26" i="1"/>
  <c r="W29" i="1"/>
  <c r="W28" i="1"/>
  <c r="X7" i="1"/>
  <c r="N29" i="1"/>
  <c r="X29" i="1" l="1"/>
  <c r="X28" i="1"/>
  <c r="X27" i="1"/>
  <c r="X26" i="1"/>
</calcChain>
</file>

<file path=xl/sharedStrings.xml><?xml version="1.0" encoding="utf-8"?>
<sst xmlns="http://schemas.openxmlformats.org/spreadsheetml/2006/main" count="57" uniqueCount="57">
  <si>
    <t>Employee Payroll</t>
  </si>
  <si>
    <t>Last Name</t>
  </si>
  <si>
    <t>First Name</t>
  </si>
  <si>
    <t>Bennett</t>
  </si>
  <si>
    <t>Sally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</si>
  <si>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</si>
  <si>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</si>
  <si>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</si>
  <si>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</si>
  <si>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</si>
  <si>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</si>
  <si>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</si>
  <si>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</si>
  <si>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</si>
  <si>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</si>
  <si>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</si>
  <si>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</si>
  <si>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</si>
  <si>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</si>
  <si>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</si>
  <si>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</si>
  <si>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</si>
  <si>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</si>
  <si>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</si>
  <si>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</si>
  <si>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</si>
  <si>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</si>
  <si>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</si>
  <si>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</si>
  <si>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</si>
  <si>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</si>
  <si>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</si>
  <si>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</si>
  <si>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</si>
  <si>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</si>
  <si>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</si>
  <si>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</si>
  <si>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</si>
  <si>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</si>
  <si>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</si>
  <si>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</si>
  <si>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</si>
  <si>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</si>
  <si>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</si>
  <si>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</si>
  <si>
    <t>THESE ARE FAKE PAYROLL HOURS</t>
  </si>
  <si>
    <t>hourly wage</t>
  </si>
  <si>
    <t>Overtime</t>
  </si>
  <si>
    <t>Base Pay</t>
  </si>
  <si>
    <t>OT pay</t>
  </si>
  <si>
    <t>Monthly total</t>
  </si>
  <si>
    <t>September</t>
  </si>
  <si>
    <t>max</t>
  </si>
  <si>
    <t>min</t>
  </si>
  <si>
    <t>avg</t>
  </si>
  <si>
    <t>total</t>
  </si>
  <si>
    <t>Total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</si>
</sst>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44" fontId="0" fillId="0" borderId="0" xfId="0" applyNumberFormat="1"/>
    <xf numFmtId="0" fontId="4" fillId="3" borderId="0" xfId="1" applyFill="1"/>
    <xf numFmtId="0" fontId="3" fillId="0" borderId="0" xfId="0" applyFont="1"/>
    <xf numFmtId="16" fontId="3" fillId="3" borderId="0" xfId="0" applyNumberFormat="1" applyFont="1" applyFill="1"/>
    <xf numFmtId="0" fontId="1" fillId="0" borderId="0" xfId="0" applyFont="1"/>
    <xf numFmtId="16" fontId="3" fillId="5" borderId="0" xfId="0" applyNumberFormat="1" applyFont="1" applyFill="1"/>
    <xf numFmtId="16" fontId="3" fillId="6" borderId="0" xfId="0" applyNumberFormat="1" applyFont="1" applyFill="1"/>
    <xf numFmtId="44" fontId="0" fillId="5" borderId="0" xfId="0" applyNumberFormat="1" applyFill="1"/>
    <xf numFmtId="44" fontId="1" fillId="6" borderId="0" xfId="0" applyNumberFormat="1" applyFont="1" applyFill="1"/>
    <xf numFmtId="16" fontId="3" fillId="7" borderId="0" xfId="0" applyNumberFormat="1" applyFont="1" applyFill="1"/>
    <xf numFmtId="0" fontId="4" fillId="7" borderId="0" xfId="1" applyFill="1"/>
    <xf numFmtId="0" fontId="5" fillId="7" borderId="0" xfId="0" applyFont="1" applyFill="1"/>
    <xf numFmtId="44" fontId="6" fillId="7" borderId="0" xfId="0" applyNumberFormat="1" applyFont="1" applyFill="1"/>
    <xf numFmtId="0" fontId="3" fillId="4" borderId="0" xfId="0" applyFont="1" applyFill="1"/>
    <xf numFmtId="44" fontId="0" fillId="4" borderId="0" xfId="0" applyNumberFormat="1" applyFill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3789AD8F-A5D7-49DD-99D8-F70046FA9C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B1" zoomScale="68" zoomScaleNormal="68" workbookViewId="0">
      <selection activeCell="E28" sqref="E28"/>
    </sheetView>
  </sheetViews>
  <sheetFormatPr defaultColWidth="14.42578125" defaultRowHeight="15" customHeight="1" x14ac:dyDescent="0.25"/>
  <cols>
    <col min="1" max="1" width="16.5703125" customWidth="1"/>
    <col min="2" max="2" width="8.7109375" customWidth="1"/>
    <col min="3" max="3" width="15.7109375" bestFit="1" customWidth="1"/>
    <col min="4" max="4" width="8.7109375" customWidth="1"/>
    <col min="5" max="5" width="10.140625" customWidth="1"/>
    <col min="6" max="6" width="12.140625" customWidth="1"/>
    <col min="7" max="7" width="12.5703125" customWidth="1"/>
    <col min="8" max="8" width="10.7109375" bestFit="1" customWidth="1"/>
    <col min="9" max="9" width="11" customWidth="1"/>
    <col min="10" max="10" width="10.42578125" customWidth="1"/>
    <col min="11" max="11" width="13.5703125" customWidth="1"/>
    <col min="12" max="12" width="11.7109375" customWidth="1"/>
    <col min="13" max="13" width="10.7109375" bestFit="1" customWidth="1"/>
    <col min="14" max="14" width="13.140625" bestFit="1" customWidth="1"/>
    <col min="15" max="15" width="13.5703125" bestFit="1" customWidth="1"/>
    <col min="16" max="16" width="13.140625" customWidth="1"/>
    <col min="17" max="17" width="13.5703125" bestFit="1" customWidth="1"/>
    <col min="18" max="18" width="13.5703125" customWidth="1"/>
    <col min="19" max="21" width="12.7109375" bestFit="1" customWidth="1"/>
    <col min="22" max="22" width="12.28515625" bestFit="1" customWidth="1"/>
    <col min="23" max="23" width="12.7109375" bestFit="1" customWidth="1"/>
    <col min="24" max="24" width="16.85546875" customWidth="1"/>
    <col min="25" max="26" width="8.7109375" customWidth="1"/>
  </cols>
  <sheetData>
    <row r="1" spans="1:25" x14ac:dyDescent="0.25">
      <c r="A1" s="1" t="s">
        <v>0</v>
      </c>
      <c r="E1" s="2" t="s">
        <v>45</v>
      </c>
      <c r="F1" s="2"/>
      <c r="G1" s="2"/>
      <c r="H1" s="2"/>
    </row>
    <row r="2" spans="1:25" ht="15" customHeight="1" x14ac:dyDescent="0.25">
      <c r="I2" t="s">
        <v>47</v>
      </c>
      <c r="N2" s="7" t="s">
        <v>48</v>
      </c>
      <c r="S2" s="7" t="s">
        <v>49</v>
      </c>
      <c r="X2" s="7" t="s">
        <v>50</v>
      </c>
    </row>
    <row r="3" spans="1:25" x14ac:dyDescent="0.25">
      <c r="A3" s="5" t="s">
        <v>1</v>
      </c>
      <c r="B3" s="5" t="s">
        <v>2</v>
      </c>
      <c r="C3" s="14" t="s">
        <v>46</v>
      </c>
      <c r="D3" s="12">
        <v>45170</v>
      </c>
      <c r="E3" s="12">
        <v>45177</v>
      </c>
      <c r="F3" s="12">
        <v>45184</v>
      </c>
      <c r="G3" s="12">
        <v>45191</v>
      </c>
      <c r="H3" s="12">
        <v>45198</v>
      </c>
      <c r="I3" s="6">
        <v>45170</v>
      </c>
      <c r="J3" s="6">
        <v>45177</v>
      </c>
      <c r="K3" s="6">
        <v>45184</v>
      </c>
      <c r="L3" s="6">
        <v>45191</v>
      </c>
      <c r="M3" s="6">
        <v>45198</v>
      </c>
      <c r="N3" s="8">
        <v>45170</v>
      </c>
      <c r="O3" s="8">
        <v>45177</v>
      </c>
      <c r="P3" s="8">
        <v>45184</v>
      </c>
      <c r="Q3" s="8">
        <v>45191</v>
      </c>
      <c r="R3" s="8">
        <v>45198</v>
      </c>
      <c r="S3" s="9">
        <v>45170</v>
      </c>
      <c r="T3" s="9">
        <v>45177</v>
      </c>
      <c r="U3" s="9">
        <v>45184</v>
      </c>
      <c r="V3" s="9">
        <v>45191</v>
      </c>
      <c r="W3" s="9">
        <v>45198</v>
      </c>
      <c r="X3" s="16" t="s">
        <v>51</v>
      </c>
      <c r="Y3" s="7" t="s">
        <v>56</v>
      </c>
    </row>
    <row r="4" spans="1:25" x14ac:dyDescent="0.25">
      <c r="A4" s="1" t="s">
        <v>25</v>
      </c>
      <c r="B4" s="1" t="s">
        <v>26</v>
      </c>
      <c r="C4" s="15">
        <v>15.75</v>
      </c>
      <c r="D4" s="13">
        <v>53</v>
      </c>
      <c r="E4" s="13">
        <v>39</v>
      </c>
      <c r="F4" s="13">
        <v>59</v>
      </c>
      <c r="G4" s="13">
        <v>60</v>
      </c>
      <c r="H4" s="13">
        <v>53</v>
      </c>
      <c r="I4" s="4">
        <f>IF(D4 &gt; 40, D4 - 40, 0)</f>
        <v>13</v>
      </c>
      <c r="J4" s="4">
        <f>IF(E4 &gt; 40, E4 - 40, 0)</f>
        <v>0</v>
      </c>
      <c r="K4" s="4">
        <f>IF(F4 &gt; 40, F4 - 40, 0)</f>
        <v>19</v>
      </c>
      <c r="L4" s="4">
        <f>IF(G4 &gt; 40, G4 - 40, 0)</f>
        <v>20</v>
      </c>
      <c r="M4" s="4">
        <f>IF(H4 &gt; 40, H4 - 40, 0)</f>
        <v>13</v>
      </c>
      <c r="N4" s="10">
        <f>$C4*(D4-I4)</f>
        <v>630</v>
      </c>
      <c r="O4" s="10">
        <f>$C4*(E4-J4)</f>
        <v>614.25</v>
      </c>
      <c r="P4" s="10">
        <f>$C4*(F4-K4)</f>
        <v>630</v>
      </c>
      <c r="Q4" s="10">
        <f>$C4*(G4-L4)</f>
        <v>630</v>
      </c>
      <c r="R4" s="10">
        <f>$C4*(H4-M4)</f>
        <v>630</v>
      </c>
      <c r="S4" s="11">
        <f>($C4*1.5)*I4</f>
        <v>307.125</v>
      </c>
      <c r="T4" s="11">
        <f>($C4*1.5)*J4</f>
        <v>0</v>
      </c>
      <c r="U4" s="11">
        <f>($C4*1.5)*K4</f>
        <v>448.875</v>
      </c>
      <c r="V4" s="11">
        <f>($C4*1.5)*L4</f>
        <v>472.5</v>
      </c>
      <c r="W4" s="11">
        <f>($C4*1.5)*M4</f>
        <v>307.125</v>
      </c>
      <c r="X4" s="17">
        <f>SUM($N4:$W4)</f>
        <v>4669.875</v>
      </c>
      <c r="Y4">
        <f>SUM(I4:M4)</f>
        <v>65</v>
      </c>
    </row>
    <row r="5" spans="1:25" x14ac:dyDescent="0.25">
      <c r="A5" s="1" t="s">
        <v>17</v>
      </c>
      <c r="B5" s="1" t="s">
        <v>18</v>
      </c>
      <c r="C5" s="15">
        <v>11.79</v>
      </c>
      <c r="D5" s="13">
        <v>28</v>
      </c>
      <c r="E5" s="13">
        <v>44</v>
      </c>
      <c r="F5" s="13">
        <v>57</v>
      </c>
      <c r="G5" s="13">
        <v>52</v>
      </c>
      <c r="H5" s="13">
        <v>52</v>
      </c>
      <c r="I5" s="4">
        <f>IF(D5 &gt; 40, D5 - 40, 0)</f>
        <v>0</v>
      </c>
      <c r="J5" s="4">
        <f>IF(E5 &gt; 40, E5 - 40, 0)</f>
        <v>4</v>
      </c>
      <c r="K5" s="4">
        <f>IF(F5 &gt; 40, F5 - 40, 0)</f>
        <v>17</v>
      </c>
      <c r="L5" s="4">
        <f>IF(G5 &gt; 40, G5 - 40, 0)</f>
        <v>12</v>
      </c>
      <c r="M5" s="4">
        <f>IF(H5 &gt; 40, H5 - 40, 0)</f>
        <v>12</v>
      </c>
      <c r="N5" s="10">
        <f>$C5*(D5-I5)</f>
        <v>330.12</v>
      </c>
      <c r="O5" s="10">
        <f>$C5*(E5-J5)</f>
        <v>471.59999999999997</v>
      </c>
      <c r="P5" s="10">
        <f>$C5*(F5-K5)</f>
        <v>471.59999999999997</v>
      </c>
      <c r="Q5" s="10">
        <f>$C5*(G5-L5)</f>
        <v>471.59999999999997</v>
      </c>
      <c r="R5" s="10">
        <f>$C5*(H5-M5)</f>
        <v>471.59999999999997</v>
      </c>
      <c r="S5" s="11">
        <f>($C5*1.5)*I5</f>
        <v>0</v>
      </c>
      <c r="T5" s="11">
        <f>($C5*1.5)*J5</f>
        <v>70.739999999999995</v>
      </c>
      <c r="U5" s="11">
        <f>($C5*1.5)*K5</f>
        <v>300.64499999999998</v>
      </c>
      <c r="V5" s="11">
        <f>($C5*1.5)*L5</f>
        <v>212.21999999999997</v>
      </c>
      <c r="W5" s="11">
        <f>($C5*1.5)*M5</f>
        <v>212.21999999999997</v>
      </c>
      <c r="X5" s="17">
        <f>SUM($N5:$W5)</f>
        <v>3012.3449999999993</v>
      </c>
      <c r="Y5">
        <f>SUM(I5:M5)</f>
        <v>45</v>
      </c>
    </row>
    <row r="6" spans="1:25" x14ac:dyDescent="0.25">
      <c r="A6" s="1" t="s">
        <v>39</v>
      </c>
      <c r="B6" s="1" t="s">
        <v>40</v>
      </c>
      <c r="C6" s="15">
        <v>22.89</v>
      </c>
      <c r="D6" s="13">
        <v>50</v>
      </c>
      <c r="E6" s="13">
        <v>56</v>
      </c>
      <c r="F6" s="13">
        <v>26</v>
      </c>
      <c r="G6" s="13">
        <v>27</v>
      </c>
      <c r="H6" s="13">
        <v>59</v>
      </c>
      <c r="I6" s="4">
        <f>IF(D6 &gt; 40, D6 - 40, 0)</f>
        <v>10</v>
      </c>
      <c r="J6" s="4">
        <f>IF(E6 &gt; 40, E6 - 40, 0)</f>
        <v>16</v>
      </c>
      <c r="K6" s="4">
        <f>IF(F6 &gt; 40, F6 - 40, 0)</f>
        <v>0</v>
      </c>
      <c r="L6" s="4">
        <f>IF(G6 &gt; 40, G6 - 40, 0)</f>
        <v>0</v>
      </c>
      <c r="M6" s="4">
        <f>IF(H6 &gt; 40, H6 - 40, 0)</f>
        <v>19</v>
      </c>
      <c r="N6" s="10">
        <f>$C6*(D6-I6)</f>
        <v>915.6</v>
      </c>
      <c r="O6" s="10">
        <f>$C6*(E6-J6)</f>
        <v>915.6</v>
      </c>
      <c r="P6" s="10">
        <f>$C6*(F6-K6)</f>
        <v>595.14</v>
      </c>
      <c r="Q6" s="10">
        <f>$C6*(G6-L6)</f>
        <v>618.03</v>
      </c>
      <c r="R6" s="10">
        <f>$C6*(H6-M6)</f>
        <v>915.6</v>
      </c>
      <c r="S6" s="11">
        <f>($C6*1.5)*I6</f>
        <v>343.35</v>
      </c>
      <c r="T6" s="11">
        <f>($C6*1.5)*J6</f>
        <v>549.36</v>
      </c>
      <c r="U6" s="11">
        <f>($C6*1.5)*K6</f>
        <v>0</v>
      </c>
      <c r="V6" s="11">
        <f>($C6*1.5)*L6</f>
        <v>0</v>
      </c>
      <c r="W6" s="11">
        <f>($C6*1.5)*M6</f>
        <v>652.36500000000001</v>
      </c>
      <c r="X6" s="17">
        <f>SUM($N6:$W6)</f>
        <v>5505.0449999999992</v>
      </c>
      <c r="Y6">
        <f>SUM(I6:M6)</f>
        <v>45</v>
      </c>
    </row>
    <row r="7" spans="1:25" x14ac:dyDescent="0.25">
      <c r="A7" s="1" t="s">
        <v>35</v>
      </c>
      <c r="B7" s="1" t="s">
        <v>36</v>
      </c>
      <c r="C7" s="15">
        <v>32.93</v>
      </c>
      <c r="D7" s="13">
        <v>47</v>
      </c>
      <c r="E7" s="13">
        <v>41</v>
      </c>
      <c r="F7" s="13">
        <v>60</v>
      </c>
      <c r="G7" s="13">
        <v>32</v>
      </c>
      <c r="H7" s="13">
        <v>55</v>
      </c>
      <c r="I7" s="4">
        <f>IF(D7 &gt; 40, D7 - 40, 0)</f>
        <v>7</v>
      </c>
      <c r="J7" s="4">
        <f>IF(E7 &gt; 40, E7 - 40, 0)</f>
        <v>1</v>
      </c>
      <c r="K7" s="4">
        <f>IF(F7 &gt; 40, F7 - 40, 0)</f>
        <v>20</v>
      </c>
      <c r="L7" s="4">
        <f>IF(G7 &gt; 40, G7 - 40, 0)</f>
        <v>0</v>
      </c>
      <c r="M7" s="4">
        <f>IF(H7 &gt; 40, H7 - 40, 0)</f>
        <v>15</v>
      </c>
      <c r="N7" s="10">
        <f>$C7*(D7-I7)</f>
        <v>1317.2</v>
      </c>
      <c r="O7" s="10">
        <f>$C7*(E7-J7)</f>
        <v>1317.2</v>
      </c>
      <c r="P7" s="10">
        <f>$C7*(F7-K7)</f>
        <v>1317.2</v>
      </c>
      <c r="Q7" s="10">
        <f>$C7*(G7-L7)</f>
        <v>1053.76</v>
      </c>
      <c r="R7" s="10">
        <f>$C7*(H7-M7)</f>
        <v>1317.2</v>
      </c>
      <c r="S7" s="11">
        <f>($C7*1.5)*I7</f>
        <v>345.76499999999999</v>
      </c>
      <c r="T7" s="11">
        <f>($C7*1.5)*J7</f>
        <v>49.394999999999996</v>
      </c>
      <c r="U7" s="11">
        <f>($C7*1.5)*K7</f>
        <v>987.89999999999986</v>
      </c>
      <c r="V7" s="11">
        <f>($C7*1.5)*L7</f>
        <v>0</v>
      </c>
      <c r="W7" s="11">
        <f>($C7*1.5)*M7</f>
        <v>740.92499999999995</v>
      </c>
      <c r="X7" s="17">
        <f>SUM($N7:$W7)</f>
        <v>8446.5450000000001</v>
      </c>
      <c r="Y7">
        <f>SUM(I7:M7)</f>
        <v>43</v>
      </c>
    </row>
    <row r="8" spans="1:25" x14ac:dyDescent="0.25">
      <c r="A8" s="1" t="s">
        <v>33</v>
      </c>
      <c r="B8" s="1" t="s">
        <v>34</v>
      </c>
      <c r="C8" s="15">
        <v>27.32</v>
      </c>
      <c r="D8" s="13">
        <v>57</v>
      </c>
      <c r="E8" s="13">
        <v>40</v>
      </c>
      <c r="F8" s="13">
        <v>43</v>
      </c>
      <c r="G8" s="13">
        <v>59</v>
      </c>
      <c r="H8" s="13">
        <v>24</v>
      </c>
      <c r="I8" s="4">
        <f>IF(D8 &gt; 40, D8 - 40, 0)</f>
        <v>17</v>
      </c>
      <c r="J8" s="4">
        <f>IF(E8 &gt; 40, E8 - 40, 0)</f>
        <v>0</v>
      </c>
      <c r="K8" s="4">
        <f>IF(F8 &gt; 40, F8 - 40, 0)</f>
        <v>3</v>
      </c>
      <c r="L8" s="4">
        <f>IF(G8 &gt; 40, G8 - 40, 0)</f>
        <v>19</v>
      </c>
      <c r="M8" s="4">
        <f>IF(H8 &gt; 40, H8 - 40, 0)</f>
        <v>0</v>
      </c>
      <c r="N8" s="10">
        <f>$C8*(D8-I8)</f>
        <v>1092.8</v>
      </c>
      <c r="O8" s="10">
        <f>$C8*(E8-J8)</f>
        <v>1092.8</v>
      </c>
      <c r="P8" s="10">
        <f>$C8*(F8-K8)</f>
        <v>1092.8</v>
      </c>
      <c r="Q8" s="10">
        <f>$C8*(G8-L8)</f>
        <v>1092.8</v>
      </c>
      <c r="R8" s="10">
        <f>$C8*(H8-M8)</f>
        <v>655.68000000000006</v>
      </c>
      <c r="S8" s="11">
        <f>($C8*1.5)*I8</f>
        <v>696.66000000000008</v>
      </c>
      <c r="T8" s="11">
        <f>($C8*1.5)*J8</f>
        <v>0</v>
      </c>
      <c r="U8" s="11">
        <f>($C8*1.5)*K8</f>
        <v>122.94000000000001</v>
      </c>
      <c r="V8" s="11">
        <f>($C8*1.5)*L8</f>
        <v>778.62000000000012</v>
      </c>
      <c r="W8" s="11">
        <f>($C8*1.5)*M8</f>
        <v>0</v>
      </c>
      <c r="X8" s="17">
        <f>SUM($N8:$W8)</f>
        <v>6625.0999999999995</v>
      </c>
      <c r="Y8">
        <f>SUM(I8:M8)</f>
        <v>39</v>
      </c>
    </row>
    <row r="9" spans="1:25" x14ac:dyDescent="0.25">
      <c r="A9" s="1" t="s">
        <v>37</v>
      </c>
      <c r="B9" s="1" t="s">
        <v>38</v>
      </c>
      <c r="C9" s="15">
        <v>38.479999999999997</v>
      </c>
      <c r="D9" s="13">
        <v>29</v>
      </c>
      <c r="E9" s="13">
        <v>40</v>
      </c>
      <c r="F9" s="13">
        <v>43</v>
      </c>
      <c r="G9" s="13">
        <v>60</v>
      </c>
      <c r="H9" s="13">
        <v>50</v>
      </c>
      <c r="I9" s="4">
        <f>IF(D9 &gt; 40, D9 - 40, 0)</f>
        <v>0</v>
      </c>
      <c r="J9" s="4">
        <f>IF(E9 &gt; 40, E9 - 40, 0)</f>
        <v>0</v>
      </c>
      <c r="K9" s="4">
        <f>IF(F9 &gt; 40, F9 - 40, 0)</f>
        <v>3</v>
      </c>
      <c r="L9" s="4">
        <f>IF(G9 &gt; 40, G9 - 40, 0)</f>
        <v>20</v>
      </c>
      <c r="M9" s="4">
        <f>IF(H9 &gt; 40, H9 - 40, 0)</f>
        <v>10</v>
      </c>
      <c r="N9" s="10">
        <f>$C9*(D9-I9)</f>
        <v>1115.9199999999998</v>
      </c>
      <c r="O9" s="10">
        <f>$C9*(E9-J9)</f>
        <v>1539.1999999999998</v>
      </c>
      <c r="P9" s="10">
        <f>$C9*(F9-K9)</f>
        <v>1539.1999999999998</v>
      </c>
      <c r="Q9" s="10">
        <f>$C9*(G9-L9)</f>
        <v>1539.1999999999998</v>
      </c>
      <c r="R9" s="10">
        <f>$C9*(H9-M9)</f>
        <v>1539.1999999999998</v>
      </c>
      <c r="S9" s="11">
        <f>($C9*1.5)*I9</f>
        <v>0</v>
      </c>
      <c r="T9" s="11">
        <f>($C9*1.5)*J9</f>
        <v>0</v>
      </c>
      <c r="U9" s="11">
        <f>($C9*1.5)*K9</f>
        <v>173.16</v>
      </c>
      <c r="V9" s="11">
        <f>($C9*1.5)*L9</f>
        <v>1154.4000000000001</v>
      </c>
      <c r="W9" s="11">
        <f>($C9*1.5)*M9</f>
        <v>577.20000000000005</v>
      </c>
      <c r="X9" s="17">
        <f>SUM($N9:$W9)</f>
        <v>9177.48</v>
      </c>
      <c r="Y9">
        <f>SUM(I9:M9)</f>
        <v>33</v>
      </c>
    </row>
    <row r="10" spans="1:25" x14ac:dyDescent="0.25">
      <c r="A10" s="1" t="s">
        <v>5</v>
      </c>
      <c r="B10" s="1" t="s">
        <v>6</v>
      </c>
      <c r="C10" s="15">
        <v>23.26</v>
      </c>
      <c r="D10" s="13">
        <v>46</v>
      </c>
      <c r="E10" s="13">
        <v>48</v>
      </c>
      <c r="F10" s="13">
        <v>43</v>
      </c>
      <c r="G10" s="13">
        <v>54</v>
      </c>
      <c r="H10" s="13">
        <v>27</v>
      </c>
      <c r="I10" s="4">
        <f>IF(D10 &gt; 40, D10 - 40, 0)</f>
        <v>6</v>
      </c>
      <c r="J10" s="4">
        <f>IF(E10 &gt; 40, E10 - 40, 0)</f>
        <v>8</v>
      </c>
      <c r="K10" s="4">
        <f>IF(F10 &gt; 40, F10 - 40, 0)</f>
        <v>3</v>
      </c>
      <c r="L10" s="4">
        <f>IF(G10 &gt; 40, G10 - 40, 0)</f>
        <v>14</v>
      </c>
      <c r="M10" s="4">
        <f>IF(H10 &gt; 40, H10 - 40, 0)</f>
        <v>0</v>
      </c>
      <c r="N10" s="10">
        <f>$C10*(D10-I10)</f>
        <v>930.40000000000009</v>
      </c>
      <c r="O10" s="10">
        <f>$C10*(E10-J10)</f>
        <v>930.40000000000009</v>
      </c>
      <c r="P10" s="10">
        <f>$C10*(F10-K10)</f>
        <v>930.40000000000009</v>
      </c>
      <c r="Q10" s="10">
        <f>$C10*(G10-L10)</f>
        <v>930.40000000000009</v>
      </c>
      <c r="R10" s="10">
        <f>$C10*(H10-M10)</f>
        <v>628.0200000000001</v>
      </c>
      <c r="S10" s="11">
        <f>($C10*1.5)*I10</f>
        <v>209.34</v>
      </c>
      <c r="T10" s="11">
        <f>($C10*1.5)*J10</f>
        <v>279.12</v>
      </c>
      <c r="U10" s="11">
        <f>($C10*1.5)*K10</f>
        <v>104.67</v>
      </c>
      <c r="V10" s="11">
        <f>($C10*1.5)*L10</f>
        <v>488.46000000000004</v>
      </c>
      <c r="W10" s="11">
        <f>($C10*1.5)*M10</f>
        <v>0</v>
      </c>
      <c r="X10" s="17">
        <f>SUM($N10:$W10)</f>
        <v>5431.2100000000009</v>
      </c>
      <c r="Y10">
        <f>SUM(I10:M10)</f>
        <v>31</v>
      </c>
    </row>
    <row r="11" spans="1:25" x14ac:dyDescent="0.25">
      <c r="A11" s="1" t="s">
        <v>23</v>
      </c>
      <c r="B11" s="1" t="s">
        <v>24</v>
      </c>
      <c r="C11" s="15">
        <v>17.170000000000002</v>
      </c>
      <c r="D11" s="13">
        <v>50</v>
      </c>
      <c r="E11" s="13">
        <v>28</v>
      </c>
      <c r="F11" s="13">
        <v>46</v>
      </c>
      <c r="G11" s="13">
        <v>51</v>
      </c>
      <c r="H11" s="13">
        <v>37</v>
      </c>
      <c r="I11" s="4">
        <f>IF(D11 &gt; 40, D11 - 40, 0)</f>
        <v>10</v>
      </c>
      <c r="J11" s="4">
        <f>IF(E11 &gt; 40, E11 - 40, 0)</f>
        <v>0</v>
      </c>
      <c r="K11" s="4">
        <f>IF(F11 &gt; 40, F11 - 40, 0)</f>
        <v>6</v>
      </c>
      <c r="L11" s="4">
        <f>IF(G11 &gt; 40, G11 - 40, 0)</f>
        <v>11</v>
      </c>
      <c r="M11" s="4">
        <f>IF(H11 &gt; 40, H11 - 40, 0)</f>
        <v>0</v>
      </c>
      <c r="N11" s="10">
        <f>$C11*(D11-I11)</f>
        <v>686.80000000000007</v>
      </c>
      <c r="O11" s="10">
        <f>$C11*(E11-J11)</f>
        <v>480.76000000000005</v>
      </c>
      <c r="P11" s="10">
        <f>$C11*(F11-K11)</f>
        <v>686.80000000000007</v>
      </c>
      <c r="Q11" s="10">
        <f>$C11*(G11-L11)</f>
        <v>686.80000000000007</v>
      </c>
      <c r="R11" s="10">
        <f>$C11*(H11-M11)</f>
        <v>635.29000000000008</v>
      </c>
      <c r="S11" s="11">
        <f>($C11*1.5)*I11</f>
        <v>257.55</v>
      </c>
      <c r="T11" s="11">
        <f>($C11*1.5)*J11</f>
        <v>0</v>
      </c>
      <c r="U11" s="11">
        <f>($C11*1.5)*K11</f>
        <v>154.53000000000003</v>
      </c>
      <c r="V11" s="11">
        <f>($C11*1.5)*L11</f>
        <v>283.30500000000001</v>
      </c>
      <c r="W11" s="11">
        <f>($C11*1.5)*M11</f>
        <v>0</v>
      </c>
      <c r="X11" s="17">
        <f>SUM($N11:$W11)</f>
        <v>3871.8350000000005</v>
      </c>
      <c r="Y11">
        <f>SUM(I11:M11)</f>
        <v>27</v>
      </c>
    </row>
    <row r="12" spans="1:25" x14ac:dyDescent="0.25">
      <c r="A12" s="1" t="s">
        <v>11</v>
      </c>
      <c r="B12" s="1" t="s">
        <v>12</v>
      </c>
      <c r="C12" s="15">
        <v>34.83</v>
      </c>
      <c r="D12" s="13">
        <v>37</v>
      </c>
      <c r="E12" s="13">
        <v>58</v>
      </c>
      <c r="F12" s="13">
        <v>44</v>
      </c>
      <c r="G12" s="13">
        <v>44</v>
      </c>
      <c r="H12" s="13">
        <v>34</v>
      </c>
      <c r="I12" s="4">
        <f>IF(D12 &gt; 40, D12 - 40, 0)</f>
        <v>0</v>
      </c>
      <c r="J12" s="4">
        <f>IF(E12 &gt; 40, E12 - 40, 0)</f>
        <v>18</v>
      </c>
      <c r="K12" s="4">
        <f>IF(F12 &gt; 40, F12 - 40, 0)</f>
        <v>4</v>
      </c>
      <c r="L12" s="4">
        <f>IF(G12 &gt; 40, G12 - 40, 0)</f>
        <v>4</v>
      </c>
      <c r="M12" s="4">
        <f>IF(H12 &gt; 40, H12 - 40, 0)</f>
        <v>0</v>
      </c>
      <c r="N12" s="10">
        <f>$C12*(D12-I12)</f>
        <v>1288.71</v>
      </c>
      <c r="O12" s="10">
        <f>$C12*(E12-J12)</f>
        <v>1393.1999999999998</v>
      </c>
      <c r="P12" s="10">
        <f>$C12*(F12-K12)</f>
        <v>1393.1999999999998</v>
      </c>
      <c r="Q12" s="10">
        <f>$C12*(G12-L12)</f>
        <v>1393.1999999999998</v>
      </c>
      <c r="R12" s="10">
        <f>$C12*(H12-M12)</f>
        <v>1184.22</v>
      </c>
      <c r="S12" s="11">
        <f>($C12*1.5)*I12</f>
        <v>0</v>
      </c>
      <c r="T12" s="11">
        <f>($C12*1.5)*J12</f>
        <v>940.41</v>
      </c>
      <c r="U12" s="11">
        <f>($C12*1.5)*K12</f>
        <v>208.98</v>
      </c>
      <c r="V12" s="11">
        <f>($C12*1.5)*L12</f>
        <v>208.98</v>
      </c>
      <c r="W12" s="11">
        <f>($C12*1.5)*M12</f>
        <v>0</v>
      </c>
      <c r="X12" s="17">
        <f>SUM($N12:$W12)</f>
        <v>8010.8999999999987</v>
      </c>
      <c r="Y12">
        <f>SUM(I12:M12)</f>
        <v>26</v>
      </c>
    </row>
    <row r="13" spans="1:25" x14ac:dyDescent="0.25">
      <c r="A13" s="1" t="s">
        <v>21</v>
      </c>
      <c r="B13" s="1" t="s">
        <v>22</v>
      </c>
      <c r="C13" s="15">
        <v>24.78</v>
      </c>
      <c r="D13" s="13">
        <v>32</v>
      </c>
      <c r="E13" s="13">
        <v>44</v>
      </c>
      <c r="F13" s="13">
        <v>30</v>
      </c>
      <c r="G13" s="13">
        <v>51</v>
      </c>
      <c r="H13" s="13">
        <v>51</v>
      </c>
      <c r="I13" s="4">
        <f>IF(D13 &gt; 40, D13 - 40, 0)</f>
        <v>0</v>
      </c>
      <c r="J13" s="4">
        <f>IF(E13 &gt; 40, E13 - 40, 0)</f>
        <v>4</v>
      </c>
      <c r="K13" s="4">
        <f>IF(F13 &gt; 40, F13 - 40, 0)</f>
        <v>0</v>
      </c>
      <c r="L13" s="4">
        <f>IF(G13 &gt; 40, G13 - 40, 0)</f>
        <v>11</v>
      </c>
      <c r="M13" s="4">
        <f>IF(H13 &gt; 40, H13 - 40, 0)</f>
        <v>11</v>
      </c>
      <c r="N13" s="10">
        <f>$C13*(D13-I13)</f>
        <v>792.96</v>
      </c>
      <c r="O13" s="10">
        <f>$C13*(E13-J13)</f>
        <v>991.2</v>
      </c>
      <c r="P13" s="10">
        <f>$C13*(F13-K13)</f>
        <v>743.40000000000009</v>
      </c>
      <c r="Q13" s="10">
        <f>$C13*(G13-L13)</f>
        <v>991.2</v>
      </c>
      <c r="R13" s="10">
        <f>$C13*(H13-M13)</f>
        <v>991.2</v>
      </c>
      <c r="S13" s="11">
        <f>($C13*1.5)*I13</f>
        <v>0</v>
      </c>
      <c r="T13" s="11">
        <f>($C13*1.5)*J13</f>
        <v>148.68</v>
      </c>
      <c r="U13" s="11">
        <f>($C13*1.5)*K13</f>
        <v>0</v>
      </c>
      <c r="V13" s="11">
        <f>($C13*1.5)*L13</f>
        <v>408.87</v>
      </c>
      <c r="W13" s="11">
        <f>($C13*1.5)*M13</f>
        <v>408.87</v>
      </c>
      <c r="X13" s="17">
        <f>SUM($N13:$W13)</f>
        <v>5476.38</v>
      </c>
      <c r="Y13">
        <f>SUM(I13:M13)</f>
        <v>26</v>
      </c>
    </row>
    <row r="14" spans="1:25" x14ac:dyDescent="0.25">
      <c r="A14" s="1" t="s">
        <v>3</v>
      </c>
      <c r="B14" s="1" t="s">
        <v>4</v>
      </c>
      <c r="C14" s="15">
        <v>28.03</v>
      </c>
      <c r="D14" s="13">
        <v>29</v>
      </c>
      <c r="E14" s="13">
        <v>39</v>
      </c>
      <c r="F14" s="13">
        <v>55</v>
      </c>
      <c r="G14" s="13">
        <v>48</v>
      </c>
      <c r="H14" s="13">
        <v>36</v>
      </c>
      <c r="I14" s="4">
        <f>IF(D14 &gt; 40, D14 - 40, 0)</f>
        <v>0</v>
      </c>
      <c r="J14" s="4">
        <f>IF(E14 &gt; 40, E14 - 40, 0)</f>
        <v>0</v>
      </c>
      <c r="K14" s="4">
        <f>IF(F14 &gt; 40, F14 - 40, 0)</f>
        <v>15</v>
      </c>
      <c r="L14" s="4">
        <f>IF(G14 &gt; 40, G14 - 40, 0)</f>
        <v>8</v>
      </c>
      <c r="M14" s="4">
        <f>IF(H14 &gt; 40, H14 - 40, 0)</f>
        <v>0</v>
      </c>
      <c r="N14" s="10">
        <f>$C14*(D14-I14)</f>
        <v>812.87</v>
      </c>
      <c r="O14" s="10">
        <f>$C14*(E14-J14)</f>
        <v>1093.17</v>
      </c>
      <c r="P14" s="10">
        <f>$C14*(F14-K14)</f>
        <v>1121.2</v>
      </c>
      <c r="Q14" s="10">
        <f>$C14*(G14-L14)</f>
        <v>1121.2</v>
      </c>
      <c r="R14" s="10">
        <f>$C14*(H14-M14)</f>
        <v>1009.08</v>
      </c>
      <c r="S14" s="11">
        <f>($C14*1.5)*I14</f>
        <v>0</v>
      </c>
      <c r="T14" s="11">
        <f>($C14*1.5)*J14</f>
        <v>0</v>
      </c>
      <c r="U14" s="11">
        <f>($C14*1.5)*K14</f>
        <v>630.67500000000007</v>
      </c>
      <c r="V14" s="11">
        <f>($C14*1.5)*L14</f>
        <v>336.36</v>
      </c>
      <c r="W14" s="11">
        <f>($C14*1.5)*M14</f>
        <v>0</v>
      </c>
      <c r="X14" s="17">
        <f>SUM($N14:$W14)</f>
        <v>6124.5549999999994</v>
      </c>
      <c r="Y14">
        <f>SUM(I14:M14)</f>
        <v>23</v>
      </c>
    </row>
    <row r="15" spans="1:25" x14ac:dyDescent="0.25">
      <c r="A15" s="1" t="s">
        <v>29</v>
      </c>
      <c r="B15" s="1" t="s">
        <v>30</v>
      </c>
      <c r="C15" s="15">
        <v>31.09</v>
      </c>
      <c r="D15" s="13">
        <v>57</v>
      </c>
      <c r="E15" s="13">
        <v>32</v>
      </c>
      <c r="F15" s="13">
        <v>23</v>
      </c>
      <c r="G15" s="13">
        <v>35</v>
      </c>
      <c r="H15" s="13">
        <v>44</v>
      </c>
      <c r="I15" s="4">
        <f>IF(D15 &gt; 40, D15 - 40, 0)</f>
        <v>17</v>
      </c>
      <c r="J15" s="4">
        <f>IF(E15 &gt; 40, E15 - 40, 0)</f>
        <v>0</v>
      </c>
      <c r="K15" s="4">
        <f>IF(F15 &gt; 40, F15 - 40, 0)</f>
        <v>0</v>
      </c>
      <c r="L15" s="4">
        <f>IF(G15 &gt; 40, G15 - 40, 0)</f>
        <v>0</v>
      </c>
      <c r="M15" s="4">
        <f>IF(H15 &gt; 40, H15 - 40, 0)</f>
        <v>4</v>
      </c>
      <c r="N15" s="10">
        <f>$C15*(D15-I15)</f>
        <v>1243.5999999999999</v>
      </c>
      <c r="O15" s="10">
        <f>$C15*(E15-J15)</f>
        <v>994.88</v>
      </c>
      <c r="P15" s="10">
        <f>$C15*(F15-K15)</f>
        <v>715.07</v>
      </c>
      <c r="Q15" s="10">
        <f>$C15*(G15-L15)</f>
        <v>1088.1500000000001</v>
      </c>
      <c r="R15" s="10">
        <f>$C15*(H15-M15)</f>
        <v>1243.5999999999999</v>
      </c>
      <c r="S15" s="11">
        <f>($C15*1.5)*I15</f>
        <v>792.79499999999996</v>
      </c>
      <c r="T15" s="11">
        <f>($C15*1.5)*J15</f>
        <v>0</v>
      </c>
      <c r="U15" s="11">
        <f>($C15*1.5)*K15</f>
        <v>0</v>
      </c>
      <c r="V15" s="11">
        <f>($C15*1.5)*L15</f>
        <v>0</v>
      </c>
      <c r="W15" s="11">
        <f>($C15*1.5)*M15</f>
        <v>186.54</v>
      </c>
      <c r="X15" s="17">
        <f>SUM($N15:$W15)</f>
        <v>6264.6350000000002</v>
      </c>
      <c r="Y15">
        <f>SUM(I15:M15)</f>
        <v>21</v>
      </c>
    </row>
    <row r="16" spans="1:25" x14ac:dyDescent="0.25">
      <c r="A16" s="1" t="s">
        <v>9</v>
      </c>
      <c r="B16" s="1" t="s">
        <v>10</v>
      </c>
      <c r="C16" s="15">
        <v>14.12</v>
      </c>
      <c r="D16" s="13">
        <v>40</v>
      </c>
      <c r="E16" s="13">
        <v>53</v>
      </c>
      <c r="F16" s="13">
        <v>35</v>
      </c>
      <c r="G16" s="13">
        <v>35</v>
      </c>
      <c r="H16" s="13">
        <v>47</v>
      </c>
      <c r="I16" s="4">
        <f>IF(D16 &gt; 40, D16 - 40, 0)</f>
        <v>0</v>
      </c>
      <c r="J16" s="4">
        <f>IF(E16 &gt; 40, E16 - 40, 0)</f>
        <v>13</v>
      </c>
      <c r="K16" s="4">
        <f>IF(F16 &gt; 40, F16 - 40, 0)</f>
        <v>0</v>
      </c>
      <c r="L16" s="4">
        <f>IF(G16 &gt; 40, G16 - 40, 0)</f>
        <v>0</v>
      </c>
      <c r="M16" s="4">
        <f>IF(H16 &gt; 40, H16 - 40, 0)</f>
        <v>7</v>
      </c>
      <c r="N16" s="10">
        <f>$C16*(D16-I16)</f>
        <v>564.79999999999995</v>
      </c>
      <c r="O16" s="10">
        <f>$C16*(E16-J16)</f>
        <v>564.79999999999995</v>
      </c>
      <c r="P16" s="10">
        <f>$C16*(F16-K16)</f>
        <v>494.2</v>
      </c>
      <c r="Q16" s="10">
        <f>$C16*(G16-L16)</f>
        <v>494.2</v>
      </c>
      <c r="R16" s="10">
        <f>$C16*(H16-M16)</f>
        <v>564.79999999999995</v>
      </c>
      <c r="S16" s="11">
        <f>($C16*1.5)*I16</f>
        <v>0</v>
      </c>
      <c r="T16" s="11">
        <f>($C16*1.5)*J16</f>
        <v>275.33999999999997</v>
      </c>
      <c r="U16" s="11">
        <f>($C16*1.5)*K16</f>
        <v>0</v>
      </c>
      <c r="V16" s="11">
        <f>($C16*1.5)*L16</f>
        <v>0</v>
      </c>
      <c r="W16" s="11">
        <f>($C16*1.5)*M16</f>
        <v>148.26</v>
      </c>
      <c r="X16" s="17">
        <f>SUM($N16:$W16)</f>
        <v>3106.4000000000005</v>
      </c>
      <c r="Y16">
        <f>SUM(I16:M16)</f>
        <v>20</v>
      </c>
    </row>
    <row r="17" spans="1:25" x14ac:dyDescent="0.25">
      <c r="A17" s="1" t="s">
        <v>41</v>
      </c>
      <c r="B17" s="1" t="s">
        <v>42</v>
      </c>
      <c r="C17" s="15">
        <v>15.37</v>
      </c>
      <c r="D17" s="13">
        <v>49</v>
      </c>
      <c r="E17" s="13">
        <v>26</v>
      </c>
      <c r="F17" s="13">
        <v>44</v>
      </c>
      <c r="G17" s="13">
        <v>41</v>
      </c>
      <c r="H17" s="13">
        <v>45</v>
      </c>
      <c r="I17" s="4">
        <f>IF(D17 &gt; 40, D17 - 40, 0)</f>
        <v>9</v>
      </c>
      <c r="J17" s="4">
        <f>IF(E17 &gt; 40, E17 - 40, 0)</f>
        <v>0</v>
      </c>
      <c r="K17" s="4">
        <f>IF(F17 &gt; 40, F17 - 40, 0)</f>
        <v>4</v>
      </c>
      <c r="L17" s="4">
        <f>IF(G17 &gt; 40, G17 - 40, 0)</f>
        <v>1</v>
      </c>
      <c r="M17" s="4">
        <f>IF(H17 &gt; 40, H17 - 40, 0)</f>
        <v>5</v>
      </c>
      <c r="N17" s="10">
        <f>$C17*(D17-I17)</f>
        <v>614.79999999999995</v>
      </c>
      <c r="O17" s="10">
        <f>$C17*(E17-J17)</f>
        <v>399.62</v>
      </c>
      <c r="P17" s="10">
        <f>$C17*(F17-K17)</f>
        <v>614.79999999999995</v>
      </c>
      <c r="Q17" s="10">
        <f>$C17*(G17-L17)</f>
        <v>614.79999999999995</v>
      </c>
      <c r="R17" s="10">
        <f>$C17*(H17-M17)</f>
        <v>614.79999999999995</v>
      </c>
      <c r="S17" s="11">
        <f>($C17*1.5)*I17</f>
        <v>207.495</v>
      </c>
      <c r="T17" s="11">
        <f>($C17*1.5)*J17</f>
        <v>0</v>
      </c>
      <c r="U17" s="11">
        <f>($C17*1.5)*K17</f>
        <v>92.22</v>
      </c>
      <c r="V17" s="11">
        <f>($C17*1.5)*L17</f>
        <v>23.055</v>
      </c>
      <c r="W17" s="11">
        <f>($C17*1.5)*M17</f>
        <v>115.27500000000001</v>
      </c>
      <c r="X17" s="17">
        <f>SUM($N17:$W17)</f>
        <v>3296.8649999999993</v>
      </c>
      <c r="Y17">
        <f>SUM(I17:M17)</f>
        <v>19</v>
      </c>
    </row>
    <row r="18" spans="1:25" x14ac:dyDescent="0.25">
      <c r="A18" s="1" t="s">
        <v>31</v>
      </c>
      <c r="B18" s="1" t="s">
        <v>32</v>
      </c>
      <c r="C18" s="15">
        <v>36.81</v>
      </c>
      <c r="D18" s="13">
        <v>56</v>
      </c>
      <c r="E18" s="13">
        <v>28</v>
      </c>
      <c r="F18" s="13">
        <v>39</v>
      </c>
      <c r="G18" s="13">
        <v>25</v>
      </c>
      <c r="H18" s="13">
        <v>27</v>
      </c>
      <c r="I18" s="4">
        <f>IF(D18 &gt; 40, D18 - 40, 0)</f>
        <v>16</v>
      </c>
      <c r="J18" s="4">
        <f>IF(E18 &gt; 40, E18 - 40, 0)</f>
        <v>0</v>
      </c>
      <c r="K18" s="4">
        <f>IF(F18 &gt; 40, F18 - 40, 0)</f>
        <v>0</v>
      </c>
      <c r="L18" s="4">
        <f>IF(G18 &gt; 40, G18 - 40, 0)</f>
        <v>0</v>
      </c>
      <c r="M18" s="4">
        <f>IF(H18 &gt; 40, H18 - 40, 0)</f>
        <v>0</v>
      </c>
      <c r="N18" s="10">
        <f>$C18*(D18-I18)</f>
        <v>1472.4</v>
      </c>
      <c r="O18" s="10">
        <f>$C18*(E18-J18)</f>
        <v>1030.68</v>
      </c>
      <c r="P18" s="10">
        <f>$C18*(F18-K18)</f>
        <v>1435.5900000000001</v>
      </c>
      <c r="Q18" s="10">
        <f>$C18*(G18-L18)</f>
        <v>920.25</v>
      </c>
      <c r="R18" s="10">
        <f>$C18*(H18-M18)</f>
        <v>993.87000000000012</v>
      </c>
      <c r="S18" s="11">
        <f>($C18*1.5)*I18</f>
        <v>883.44</v>
      </c>
      <c r="T18" s="11">
        <f>($C18*1.5)*J18</f>
        <v>0</v>
      </c>
      <c r="U18" s="11">
        <f>($C18*1.5)*K18</f>
        <v>0</v>
      </c>
      <c r="V18" s="11">
        <f>($C18*1.5)*L18</f>
        <v>0</v>
      </c>
      <c r="W18" s="11">
        <f>($C18*1.5)*M18</f>
        <v>0</v>
      </c>
      <c r="X18" s="17">
        <f>SUM($N18:$W18)</f>
        <v>6736.23</v>
      </c>
      <c r="Y18">
        <f>SUM(I18:M18)</f>
        <v>16</v>
      </c>
    </row>
    <row r="19" spans="1:25" x14ac:dyDescent="0.25">
      <c r="A19" s="1" t="s">
        <v>7</v>
      </c>
      <c r="B19" s="1" t="s">
        <v>8</v>
      </c>
      <c r="C19" s="15">
        <v>30.81</v>
      </c>
      <c r="D19" s="13">
        <v>41</v>
      </c>
      <c r="E19" s="13">
        <v>51</v>
      </c>
      <c r="F19" s="13">
        <v>27</v>
      </c>
      <c r="G19" s="13">
        <v>36</v>
      </c>
      <c r="H19" s="13">
        <v>37</v>
      </c>
      <c r="I19" s="4">
        <f>IF(D19 &gt; 40, D19 - 40, 0)</f>
        <v>1</v>
      </c>
      <c r="J19" s="4">
        <f>IF(E19 &gt; 40, E19 - 40, 0)</f>
        <v>11</v>
      </c>
      <c r="K19" s="4">
        <f>IF(F19 &gt; 40, F19 - 40, 0)</f>
        <v>0</v>
      </c>
      <c r="L19" s="4">
        <f>IF(G19 &gt; 40, G19 - 40, 0)</f>
        <v>0</v>
      </c>
      <c r="M19" s="4">
        <f>IF(H19 &gt; 40, H19 - 40, 0)</f>
        <v>0</v>
      </c>
      <c r="N19" s="10">
        <f>$C19*(D19-I19)</f>
        <v>1232.3999999999999</v>
      </c>
      <c r="O19" s="10">
        <f>$C19*(E19-J19)</f>
        <v>1232.3999999999999</v>
      </c>
      <c r="P19" s="10">
        <f>$C19*(F19-K19)</f>
        <v>831.87</v>
      </c>
      <c r="Q19" s="10">
        <f>$C19*(G19-L19)</f>
        <v>1109.1599999999999</v>
      </c>
      <c r="R19" s="10">
        <f>$C19*(H19-M19)</f>
        <v>1139.97</v>
      </c>
      <c r="S19" s="11">
        <f>($C19*1.5)*I19</f>
        <v>46.214999999999996</v>
      </c>
      <c r="T19" s="11">
        <f>($C19*1.5)*J19</f>
        <v>508.36499999999995</v>
      </c>
      <c r="U19" s="11">
        <f>($C19*1.5)*K19</f>
        <v>0</v>
      </c>
      <c r="V19" s="11">
        <f>($C19*1.5)*L19</f>
        <v>0</v>
      </c>
      <c r="W19" s="11">
        <f>($C19*1.5)*M19</f>
        <v>0</v>
      </c>
      <c r="X19" s="17">
        <f>SUM($N19:$W19)</f>
        <v>6100.38</v>
      </c>
      <c r="Y19">
        <f>SUM(I19:M19)</f>
        <v>12</v>
      </c>
    </row>
    <row r="20" spans="1:25" x14ac:dyDescent="0.25">
      <c r="A20" s="1" t="s">
        <v>15</v>
      </c>
      <c r="B20" s="1" t="s">
        <v>16</v>
      </c>
      <c r="C20" s="15">
        <v>31.81</v>
      </c>
      <c r="D20" s="13">
        <v>38</v>
      </c>
      <c r="E20" s="13">
        <v>43</v>
      </c>
      <c r="F20" s="13">
        <v>41</v>
      </c>
      <c r="G20" s="13">
        <v>41</v>
      </c>
      <c r="H20" s="13">
        <v>35</v>
      </c>
      <c r="I20" s="4">
        <f>IF(D20 &gt; 40, D20 - 40, 0)</f>
        <v>0</v>
      </c>
      <c r="J20" s="4">
        <f>IF(E20 &gt; 40, E20 - 40, 0)</f>
        <v>3</v>
      </c>
      <c r="K20" s="4">
        <f>IF(F20 &gt; 40, F20 - 40, 0)</f>
        <v>1</v>
      </c>
      <c r="L20" s="4">
        <f>IF(G20 &gt; 40, G20 - 40, 0)</f>
        <v>1</v>
      </c>
      <c r="M20" s="4">
        <f>IF(H20 &gt; 40, H20 - 40, 0)</f>
        <v>0</v>
      </c>
      <c r="N20" s="10">
        <f>$C20*(D20-I20)</f>
        <v>1208.78</v>
      </c>
      <c r="O20" s="10">
        <f>$C20*(E20-J20)</f>
        <v>1272.3999999999999</v>
      </c>
      <c r="P20" s="10">
        <f>$C20*(F20-K20)</f>
        <v>1272.3999999999999</v>
      </c>
      <c r="Q20" s="10">
        <f>$C20*(G20-L20)</f>
        <v>1272.3999999999999</v>
      </c>
      <c r="R20" s="10">
        <f>$C20*(H20-M20)</f>
        <v>1113.3499999999999</v>
      </c>
      <c r="S20" s="11">
        <f>($C20*1.5)*I20</f>
        <v>0</v>
      </c>
      <c r="T20" s="11">
        <f>($C20*1.5)*J20</f>
        <v>143.14499999999998</v>
      </c>
      <c r="U20" s="11">
        <f>($C20*1.5)*K20</f>
        <v>47.714999999999996</v>
      </c>
      <c r="V20" s="11">
        <f>($C20*1.5)*L20</f>
        <v>47.714999999999996</v>
      </c>
      <c r="W20" s="11">
        <f>($C20*1.5)*M20</f>
        <v>0</v>
      </c>
      <c r="X20" s="17">
        <f>SUM($N20:$W20)</f>
        <v>6377.9050000000007</v>
      </c>
      <c r="Y20">
        <f>SUM(I20:M20)</f>
        <v>5</v>
      </c>
    </row>
    <row r="21" spans="1:25" ht="15.75" customHeight="1" x14ac:dyDescent="0.25">
      <c r="A21" s="1" t="s">
        <v>19</v>
      </c>
      <c r="B21" s="1" t="s">
        <v>20</v>
      </c>
      <c r="C21" s="15">
        <v>12.12</v>
      </c>
      <c r="D21" s="13">
        <v>24</v>
      </c>
      <c r="E21" s="13">
        <v>25</v>
      </c>
      <c r="F21" s="13">
        <v>45</v>
      </c>
      <c r="G21" s="13">
        <v>37</v>
      </c>
      <c r="H21" s="13">
        <v>39</v>
      </c>
      <c r="I21" s="4">
        <f>IF(D21 &gt; 40, D21 - 40, 0)</f>
        <v>0</v>
      </c>
      <c r="J21" s="4">
        <f>IF(E21 &gt; 40, E21 - 40, 0)</f>
        <v>0</v>
      </c>
      <c r="K21" s="4">
        <f>IF(F21 &gt; 40, F21 - 40, 0)</f>
        <v>5</v>
      </c>
      <c r="L21" s="4">
        <f>IF(G21 &gt; 40, G21 - 40, 0)</f>
        <v>0</v>
      </c>
      <c r="M21" s="4">
        <f>IF(H21 &gt; 40, H21 - 40, 0)</f>
        <v>0</v>
      </c>
      <c r="N21" s="10">
        <f>$C21*(D21-I21)</f>
        <v>290.88</v>
      </c>
      <c r="O21" s="10">
        <f>$C21*(E21-J21)</f>
        <v>303</v>
      </c>
      <c r="P21" s="10">
        <f>$C21*(F21-K21)</f>
        <v>484.79999999999995</v>
      </c>
      <c r="Q21" s="10">
        <f>$C21*(G21-L21)</f>
        <v>448.44</v>
      </c>
      <c r="R21" s="10">
        <f>$C21*(H21-M21)</f>
        <v>472.67999999999995</v>
      </c>
      <c r="S21" s="11">
        <f>($C21*1.5)*I21</f>
        <v>0</v>
      </c>
      <c r="T21" s="11">
        <f>($C21*1.5)*J21</f>
        <v>0</v>
      </c>
      <c r="U21" s="11">
        <f>($C21*1.5)*K21</f>
        <v>90.9</v>
      </c>
      <c r="V21" s="11">
        <f>($C21*1.5)*L21</f>
        <v>0</v>
      </c>
      <c r="W21" s="11">
        <f>($C21*1.5)*M21</f>
        <v>0</v>
      </c>
      <c r="X21" s="17">
        <f>SUM($N21:$W21)</f>
        <v>2090.6999999999998</v>
      </c>
      <c r="Y21">
        <f>SUM(I21:M21)</f>
        <v>5</v>
      </c>
    </row>
    <row r="22" spans="1:25" ht="15.75" customHeight="1" x14ac:dyDescent="0.25">
      <c r="A22" s="1" t="s">
        <v>13</v>
      </c>
      <c r="B22" s="1" t="s">
        <v>14</v>
      </c>
      <c r="C22" s="15">
        <v>34.18</v>
      </c>
      <c r="D22" s="13">
        <v>30</v>
      </c>
      <c r="E22" s="13">
        <v>33</v>
      </c>
      <c r="F22" s="13">
        <v>42</v>
      </c>
      <c r="G22" s="13">
        <v>31</v>
      </c>
      <c r="H22" s="13">
        <v>33</v>
      </c>
      <c r="I22" s="4">
        <f>IF(D22 &gt; 40, D22 - 40, 0)</f>
        <v>0</v>
      </c>
      <c r="J22" s="4">
        <f>IF(E22 &gt; 40, E22 - 40, 0)</f>
        <v>0</v>
      </c>
      <c r="K22" s="4">
        <f>IF(F22 &gt; 40, F22 - 40, 0)</f>
        <v>2</v>
      </c>
      <c r="L22" s="4">
        <f>IF(G22 &gt; 40, G22 - 40, 0)</f>
        <v>0</v>
      </c>
      <c r="M22" s="4">
        <f>IF(H22 &gt; 40, H22 - 40, 0)</f>
        <v>0</v>
      </c>
      <c r="N22" s="10">
        <f>$C22*(D22-I22)</f>
        <v>1025.4000000000001</v>
      </c>
      <c r="O22" s="10">
        <f>$C22*(E22-J22)</f>
        <v>1127.94</v>
      </c>
      <c r="P22" s="10">
        <f>$C22*(F22-K22)</f>
        <v>1367.2</v>
      </c>
      <c r="Q22" s="10">
        <f>$C22*(G22-L22)</f>
        <v>1059.58</v>
      </c>
      <c r="R22" s="10">
        <f>$C22*(H22-M22)</f>
        <v>1127.94</v>
      </c>
      <c r="S22" s="11">
        <f>($C22*1.5)*I22</f>
        <v>0</v>
      </c>
      <c r="T22" s="11">
        <f>($C22*1.5)*J22</f>
        <v>0</v>
      </c>
      <c r="U22" s="11">
        <f>($C22*1.5)*K22</f>
        <v>102.53999999999999</v>
      </c>
      <c r="V22" s="11">
        <f>($C22*1.5)*L22</f>
        <v>0</v>
      </c>
      <c r="W22" s="11">
        <f>($C22*1.5)*M22</f>
        <v>0</v>
      </c>
      <c r="X22" s="17">
        <f>SUM($N22:$W22)</f>
        <v>5810.5999999999995</v>
      </c>
      <c r="Y22">
        <f>SUM(I22:M22)</f>
        <v>2</v>
      </c>
    </row>
    <row r="23" spans="1:25" ht="15.75" customHeight="1" x14ac:dyDescent="0.25">
      <c r="A23" s="1" t="s">
        <v>27</v>
      </c>
      <c r="B23" s="1" t="s">
        <v>28</v>
      </c>
      <c r="C23" s="15">
        <v>38.840000000000003</v>
      </c>
      <c r="D23" s="13">
        <v>36</v>
      </c>
      <c r="E23" s="13">
        <v>24</v>
      </c>
      <c r="F23" s="13">
        <v>35</v>
      </c>
      <c r="G23" s="13">
        <v>33</v>
      </c>
      <c r="H23" s="13">
        <v>25</v>
      </c>
      <c r="I23" s="4">
        <f>IF(D23 &gt; 40, D23 - 40, 0)</f>
        <v>0</v>
      </c>
      <c r="J23" s="4">
        <f>IF(E23 &gt; 40, E23 - 40, 0)</f>
        <v>0</v>
      </c>
      <c r="K23" s="4">
        <f>IF(F23 &gt; 40, F23 - 40, 0)</f>
        <v>0</v>
      </c>
      <c r="L23" s="4">
        <f>IF(G23 &gt; 40, G23 - 40, 0)</f>
        <v>0</v>
      </c>
      <c r="M23" s="4">
        <f>IF(H23 &gt; 40, H23 - 40, 0)</f>
        <v>0</v>
      </c>
      <c r="N23" s="10">
        <f>$C23*(D23-I23)</f>
        <v>1398.2400000000002</v>
      </c>
      <c r="O23" s="10">
        <f>$C23*(E23-J23)</f>
        <v>932.16000000000008</v>
      </c>
      <c r="P23" s="10">
        <f>$C23*(F23-K23)</f>
        <v>1359.4</v>
      </c>
      <c r="Q23" s="10">
        <f>$C23*(G23-L23)</f>
        <v>1281.72</v>
      </c>
      <c r="R23" s="10">
        <f>$C23*(H23-M23)</f>
        <v>971.00000000000011</v>
      </c>
      <c r="S23" s="11">
        <f>($C23*1.5)*I23</f>
        <v>0</v>
      </c>
      <c r="T23" s="11">
        <f>($C23*1.5)*J23</f>
        <v>0</v>
      </c>
      <c r="U23" s="11">
        <f>($C23*1.5)*K23</f>
        <v>0</v>
      </c>
      <c r="V23" s="11">
        <f>($C23*1.5)*L23</f>
        <v>0</v>
      </c>
      <c r="W23" s="11">
        <f>($C23*1.5)*M23</f>
        <v>0</v>
      </c>
      <c r="X23" s="17">
        <f>SUM($N23:$W23)</f>
        <v>5942.52</v>
      </c>
      <c r="Y23">
        <f>SUM(I23:M23)</f>
        <v>0</v>
      </c>
    </row>
    <row r="24" spans="1:25" ht="15.75" customHeight="1" x14ac:dyDescent="0.25">
      <c r="A24" s="1" t="s">
        <v>43</v>
      </c>
      <c r="B24" s="1" t="s">
        <v>44</v>
      </c>
      <c r="C24" s="15">
        <v>16.3</v>
      </c>
      <c r="D24" s="13">
        <v>34</v>
      </c>
      <c r="E24" s="13">
        <v>35</v>
      </c>
      <c r="F24" s="13">
        <v>36</v>
      </c>
      <c r="G24" s="13">
        <v>25</v>
      </c>
      <c r="H24" s="13">
        <v>39</v>
      </c>
      <c r="I24" s="4">
        <f>IF(D24 &gt; 40, D24 - 40, 0)</f>
        <v>0</v>
      </c>
      <c r="J24" s="4">
        <f>IF(E24 &gt; 40, E24 - 40, 0)</f>
        <v>0</v>
      </c>
      <c r="K24" s="4">
        <f>IF(F24 &gt; 40, F24 - 40, 0)</f>
        <v>0</v>
      </c>
      <c r="L24" s="4">
        <f>IF(G24 &gt; 40, G24 - 40, 0)</f>
        <v>0</v>
      </c>
      <c r="M24" s="4">
        <f>IF(H24 &gt; 40, H24 - 40, 0)</f>
        <v>0</v>
      </c>
      <c r="N24" s="10">
        <f>$C24*(D24-I24)</f>
        <v>554.20000000000005</v>
      </c>
      <c r="O24" s="10">
        <f>$C24*(E24-J24)</f>
        <v>570.5</v>
      </c>
      <c r="P24" s="10">
        <f>$C24*(F24-K24)</f>
        <v>586.80000000000007</v>
      </c>
      <c r="Q24" s="10">
        <f>$C24*(G24-L24)</f>
        <v>407.5</v>
      </c>
      <c r="R24" s="10">
        <f>$C24*(H24-M24)</f>
        <v>635.70000000000005</v>
      </c>
      <c r="S24" s="11">
        <f>($C24*1.5)*I24</f>
        <v>0</v>
      </c>
      <c r="T24" s="11">
        <f>($C24*1.5)*J24</f>
        <v>0</v>
      </c>
      <c r="U24" s="11">
        <f>($C24*1.5)*K24</f>
        <v>0</v>
      </c>
      <c r="V24" s="11">
        <f>($C24*1.5)*L24</f>
        <v>0</v>
      </c>
      <c r="W24" s="11">
        <f>($C24*1.5)*M24</f>
        <v>0</v>
      </c>
      <c r="X24" s="17">
        <f>SUM($N24:$W24)</f>
        <v>2754.7</v>
      </c>
      <c r="Y24">
        <f>SUM(I24:M24)</f>
        <v>0</v>
      </c>
    </row>
    <row r="25" spans="1:25" ht="15.75" customHeight="1" x14ac:dyDescent="0.25"/>
    <row r="26" spans="1:25" ht="15.75" customHeight="1" x14ac:dyDescent="0.25">
      <c r="A26" s="7" t="s">
        <v>52</v>
      </c>
      <c r="C26" s="3">
        <f>MAX(C4:C24)</f>
        <v>38.840000000000003</v>
      </c>
      <c r="D26" s="18">
        <f>MAX(D4:D24)</f>
        <v>57</v>
      </c>
      <c r="E26" s="18">
        <f>MAX(E4:E24)</f>
        <v>58</v>
      </c>
      <c r="F26" s="18">
        <f>MAX(F4:F24)</f>
        <v>60</v>
      </c>
      <c r="G26" s="18">
        <f>MAX(G4:G24)</f>
        <v>60</v>
      </c>
      <c r="H26" s="18">
        <f>MAX(H4:H24)</f>
        <v>59</v>
      </c>
      <c r="I26" s="18">
        <f>MAX(I4:I24)</f>
        <v>17</v>
      </c>
      <c r="J26" s="18">
        <f>MAX(J4:J24)</f>
        <v>18</v>
      </c>
      <c r="K26" s="18">
        <f>MAX(K4:K24)</f>
        <v>20</v>
      </c>
      <c r="L26" s="18">
        <f>MAX(L4:L24)</f>
        <v>20</v>
      </c>
      <c r="M26" s="18">
        <f>MAX(M4:M24)</f>
        <v>19</v>
      </c>
      <c r="N26" s="3">
        <f>MAX(N4:N24)</f>
        <v>1472.4</v>
      </c>
      <c r="O26" s="3">
        <f>MAX(O4:O24)</f>
        <v>1539.1999999999998</v>
      </c>
      <c r="P26" s="3">
        <f>MAX(P4:P24)</f>
        <v>1539.1999999999998</v>
      </c>
      <c r="Q26" s="3">
        <f>MAX(Q4:Q24)</f>
        <v>1539.1999999999998</v>
      </c>
      <c r="R26" s="3">
        <f>MAX(R4:R24)</f>
        <v>1539.1999999999998</v>
      </c>
      <c r="S26" s="3">
        <f>MAX(S4:S24)</f>
        <v>883.44</v>
      </c>
      <c r="T26" s="3">
        <f>MAX(T4:T24)</f>
        <v>940.41</v>
      </c>
      <c r="U26" s="3">
        <f>MAX(U4:U24)</f>
        <v>987.89999999999986</v>
      </c>
      <c r="V26" s="3">
        <f>MAX(V4:V24)</f>
        <v>1154.4000000000001</v>
      </c>
      <c r="W26" s="3">
        <f>MAX(W4:W24)</f>
        <v>740.92499999999995</v>
      </c>
      <c r="X26" s="3">
        <f>MAX(X4:X24)</f>
        <v>9177.48</v>
      </c>
    </row>
    <row r="27" spans="1:25" ht="15.75" customHeight="1" x14ac:dyDescent="0.25">
      <c r="A27" s="7" t="s">
        <v>53</v>
      </c>
      <c r="C27" s="3">
        <f>MIN(C4:C24)</f>
        <v>11.79</v>
      </c>
      <c r="D27" s="18">
        <f>MIN(D4:D24)</f>
        <v>24</v>
      </c>
      <c r="E27" s="18">
        <f>MIN(E4:E24)</f>
        <v>24</v>
      </c>
      <c r="F27" s="18">
        <f>MIN(F4:F24)</f>
        <v>23</v>
      </c>
      <c r="G27" s="18">
        <f>MIN(G4:G24)</f>
        <v>25</v>
      </c>
      <c r="H27" s="18">
        <f>MIN(H4:H24)</f>
        <v>24</v>
      </c>
      <c r="I27" s="18">
        <f>MIN(I4:I24)</f>
        <v>0</v>
      </c>
      <c r="J27" s="18">
        <f>MIN(J4:J24)</f>
        <v>0</v>
      </c>
      <c r="K27" s="18">
        <f>MIN(K4:K24)</f>
        <v>0</v>
      </c>
      <c r="L27" s="18">
        <f>MIN(L4:L24)</f>
        <v>0</v>
      </c>
      <c r="M27" s="18">
        <f>MIN(M4:M24)</f>
        <v>0</v>
      </c>
      <c r="N27" s="3">
        <f>MIN(N4:N24)</f>
        <v>290.88</v>
      </c>
      <c r="O27" s="3">
        <f>MIN(O4:O24)</f>
        <v>303</v>
      </c>
      <c r="P27" s="3">
        <f>MIN(P4:P24)</f>
        <v>471.59999999999997</v>
      </c>
      <c r="Q27" s="3">
        <f>MIN(Q4:Q24)</f>
        <v>407.5</v>
      </c>
      <c r="R27" s="3">
        <f>MIN(R4:R24)</f>
        <v>471.59999999999997</v>
      </c>
      <c r="S27" s="3">
        <f>MIN(S4:S24)</f>
        <v>0</v>
      </c>
      <c r="T27" s="3">
        <f>MIN(T4:T24)</f>
        <v>0</v>
      </c>
      <c r="U27" s="3">
        <f>MIN(U4:U24)</f>
        <v>0</v>
      </c>
      <c r="V27" s="3">
        <f>MIN(V4:V24)</f>
        <v>0</v>
      </c>
      <c r="W27" s="3">
        <f>MIN(W4:W24)</f>
        <v>0</v>
      </c>
      <c r="X27" s="3">
        <f>MIN(X4:X24)</f>
        <v>2090.6999999999998</v>
      </c>
    </row>
    <row r="28" spans="1:25" ht="15.75" customHeight="1" x14ac:dyDescent="0.25">
      <c r="A28" s="7" t="s">
        <v>54</v>
      </c>
      <c r="C28" s="3">
        <f>AVERAGE(C4:C24)</f>
        <v>25.651428571428568</v>
      </c>
      <c r="D28" s="19">
        <f>AVERAGE(D4:D24)</f>
        <v>41.095238095238095</v>
      </c>
      <c r="E28" s="19">
        <f>AVERAGE(E4:E24)</f>
        <v>39.38095238095238</v>
      </c>
      <c r="F28" s="19">
        <f>AVERAGE(F4:F24)</f>
        <v>41.571428571428569</v>
      </c>
      <c r="G28" s="19">
        <f>AVERAGE(G4:G24)</f>
        <v>41.761904761904759</v>
      </c>
      <c r="H28" s="19">
        <f>AVERAGE(H4:H24)</f>
        <v>40.428571428571431</v>
      </c>
      <c r="I28" s="19">
        <f>AVERAGE(I4:I24)</f>
        <v>5.0476190476190474</v>
      </c>
      <c r="J28" s="19">
        <f>AVERAGE(J4:J24)</f>
        <v>3.7142857142857144</v>
      </c>
      <c r="K28" s="19">
        <f>AVERAGE(K4:K24)</f>
        <v>4.8571428571428568</v>
      </c>
      <c r="L28" s="19">
        <f>AVERAGE(L4:L24)</f>
        <v>5.7619047619047619</v>
      </c>
      <c r="M28" s="19">
        <f>AVERAGE(M4:M24)</f>
        <v>4.5714285714285712</v>
      </c>
      <c r="N28" s="3">
        <f>AVERAGE(N4:N24)</f>
        <v>929.47047619047646</v>
      </c>
      <c r="O28" s="3">
        <f>AVERAGE(O4:O24)</f>
        <v>917.51238095238068</v>
      </c>
      <c r="P28" s="3">
        <f>AVERAGE(P4:P24)</f>
        <v>937.28904761904755</v>
      </c>
      <c r="Q28" s="3">
        <f>AVERAGE(Q4:Q24)</f>
        <v>915.44714285714281</v>
      </c>
      <c r="R28" s="3">
        <f>AVERAGE(R4:R24)</f>
        <v>897.84761904761899</v>
      </c>
      <c r="S28" s="3">
        <f>AVERAGE(S4:S24)</f>
        <v>194.74928571428572</v>
      </c>
      <c r="T28" s="3">
        <f>AVERAGE(T4:T24)</f>
        <v>141.16928571428571</v>
      </c>
      <c r="U28" s="3">
        <f>AVERAGE(U4:U24)</f>
        <v>165.03571428571431</v>
      </c>
      <c r="V28" s="3">
        <f>AVERAGE(V4:V24)</f>
        <v>210.21357142857147</v>
      </c>
      <c r="W28" s="3">
        <f>AVERAGE(W4:W24)</f>
        <v>159.46571428571428</v>
      </c>
      <c r="X28" s="3">
        <f>AVERAGE(X4:X24)</f>
        <v>5468.2002380952372</v>
      </c>
    </row>
    <row r="29" spans="1:25" ht="15.75" customHeight="1" x14ac:dyDescent="0.25">
      <c r="A29" s="7" t="s">
        <v>55</v>
      </c>
      <c r="C29" s="3">
        <f>SUM(C4:C24)</f>
        <v>538.67999999999995</v>
      </c>
      <c r="D29" s="18">
        <f>SUM(D4:D24)</f>
        <v>863</v>
      </c>
      <c r="E29" s="18">
        <f>SUM(E4:E24)</f>
        <v>827</v>
      </c>
      <c r="F29" s="18">
        <f>SUM(F4:F24)</f>
        <v>873</v>
      </c>
      <c r="G29" s="18">
        <f>SUM(G4:G24)</f>
        <v>877</v>
      </c>
      <c r="H29" s="18">
        <f>SUM(H4:H24)</f>
        <v>849</v>
      </c>
      <c r="I29" s="18">
        <f>SUM(I4:I24)</f>
        <v>106</v>
      </c>
      <c r="J29" s="18">
        <f>SUM(J4:J24)</f>
        <v>78</v>
      </c>
      <c r="K29" s="18">
        <f>SUM(K4:K24)</f>
        <v>102</v>
      </c>
      <c r="L29" s="18">
        <f>SUM(L4:L24)</f>
        <v>121</v>
      </c>
      <c r="M29" s="18">
        <f>SUM(M4:M24)</f>
        <v>96</v>
      </c>
      <c r="N29" s="3">
        <f>SUM(N4:N24)</f>
        <v>19518.880000000005</v>
      </c>
      <c r="O29" s="3">
        <f>SUM(O4:O24)</f>
        <v>19267.759999999995</v>
      </c>
      <c r="P29" s="3">
        <f>SUM(P4:P24)</f>
        <v>19683.07</v>
      </c>
      <c r="Q29" s="3">
        <f>SUM(Q4:Q24)</f>
        <v>19224.39</v>
      </c>
      <c r="R29" s="3">
        <f>SUM(R4:R24)</f>
        <v>18854.8</v>
      </c>
      <c r="S29" s="3">
        <f>SUM(S4:S24)</f>
        <v>4089.7350000000001</v>
      </c>
      <c r="T29" s="3">
        <f>SUM(T4:T24)</f>
        <v>2964.5549999999998</v>
      </c>
      <c r="U29" s="3">
        <f>SUM(U4:U24)</f>
        <v>3465.7500000000005</v>
      </c>
      <c r="V29" s="3">
        <f>SUM(V4:V24)</f>
        <v>4414.4850000000006</v>
      </c>
      <c r="W29" s="3">
        <f>SUM(W4:W24)</f>
        <v>3348.78</v>
      </c>
      <c r="X29" s="3">
        <f>SUM(X4:X24)</f>
        <v>114832.20499999999</v>
      </c>
    </row>
    <row r="30" spans="1:25" ht="15.75" customHeight="1" x14ac:dyDescent="0.25"/>
    <row r="31" spans="1:25" ht="15.75" customHeight="1" x14ac:dyDescent="0.25"/>
    <row r="32" spans="1:2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Y3" xr:uid="{00000000-0001-0000-0000-000000000000}">
    <sortState xmlns:xlrd2="http://schemas.microsoft.com/office/spreadsheetml/2017/richdata2" ref="A4:Y24">
      <sortCondition descending="1" ref="Y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 Hawker</cp:lastModifiedBy>
  <dcterms:created xsi:type="dcterms:W3CDTF">2023-09-11T16:51:55Z</dcterms:created>
  <dcterms:modified xsi:type="dcterms:W3CDTF">2023-09-11T16:51:55Z</dcterms:modified>
</cp:coreProperties>
</file>