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CodingTemple\CT_Coursework\Week_1\"/>
    </mc:Choice>
  </mc:AlternateContent>
  <xr:revisionPtr revIDLastSave="0" documentId="8_{1B1F9DC5-899D-4778-A93E-2614E826687A}" xr6:coauthVersionLast="47" xr6:coauthVersionMax="47" xr10:uidLastSave="{00000000-0000-0000-0000-000000000000}"/>
  <bookViews>
    <workbookView xWindow="2730" yWindow="2085" windowWidth="25290" windowHeight="13260" activeTab="2" xr2:uid="{6E3780B2-3694-48A5-8687-C440DA1267B5}"/>
  </bookViews>
  <sheets>
    <sheet name="car_inventory" sheetId="2" r:id="rId1"/>
    <sheet name="Sheet2" sheetId="4" r:id="rId2"/>
    <sheet name="Sheet1" sheetId="1" r:id="rId3"/>
  </sheets>
  <definedNames>
    <definedName name="ExternalData_1" localSheetId="0" hidden="1">'car_inventory'!$A$1:$O$66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M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  <c r="E3" i="1"/>
  <c r="E4" i="1"/>
  <c r="E5" i="1"/>
  <c r="E17" i="1"/>
  <c r="E18" i="1"/>
  <c r="E19" i="1"/>
  <c r="E20" i="1"/>
  <c r="E21" i="1"/>
  <c r="E33" i="1"/>
  <c r="E34" i="1"/>
  <c r="E35" i="1"/>
  <c r="E36" i="1"/>
  <c r="E37" i="1"/>
  <c r="E49" i="1"/>
  <c r="E50" i="1"/>
  <c r="E51" i="1"/>
  <c r="E52" i="1"/>
  <c r="E5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23" i="1" s="1"/>
  <c r="N24" i="1"/>
  <c r="N25" i="1"/>
  <c r="N26" i="1"/>
  <c r="N27" i="1"/>
  <c r="N28" i="1"/>
  <c r="N29" i="1"/>
  <c r="N30" i="1"/>
  <c r="N31" i="1"/>
  <c r="M31" i="1" s="1"/>
  <c r="N32" i="1"/>
  <c r="N33" i="1"/>
  <c r="N34" i="1"/>
  <c r="N35" i="1"/>
  <c r="N36" i="1"/>
  <c r="N37" i="1"/>
  <c r="N38" i="1"/>
  <c r="N39" i="1"/>
  <c r="M39" i="1" s="1"/>
  <c r="N40" i="1"/>
  <c r="N41" i="1"/>
  <c r="N42" i="1"/>
  <c r="N43" i="1"/>
  <c r="N44" i="1"/>
  <c r="N45" i="1"/>
  <c r="N46" i="1"/>
  <c r="M46" i="1" s="1"/>
  <c r="N47" i="1"/>
  <c r="M47" i="1" s="1"/>
  <c r="N48" i="1"/>
  <c r="N49" i="1"/>
  <c r="N50" i="1"/>
  <c r="N51" i="1"/>
  <c r="N52" i="1"/>
  <c r="N53" i="1"/>
  <c r="N2" i="1"/>
  <c r="G5" i="1"/>
  <c r="I5" i="1" s="1"/>
  <c r="G6" i="1"/>
  <c r="I6" i="1" s="1"/>
  <c r="G7" i="1"/>
  <c r="I7" i="1" s="1"/>
  <c r="G8" i="1"/>
  <c r="I8" i="1" s="1"/>
  <c r="G9" i="1"/>
  <c r="I9" i="1" s="1"/>
  <c r="G21" i="1"/>
  <c r="I21" i="1" s="1"/>
  <c r="G22" i="1"/>
  <c r="I22" i="1" s="1"/>
  <c r="M22" i="1" s="1"/>
  <c r="G23" i="1"/>
  <c r="I23" i="1" s="1"/>
  <c r="G24" i="1"/>
  <c r="I24" i="1" s="1"/>
  <c r="M24" i="1" s="1"/>
  <c r="G25" i="1"/>
  <c r="I25" i="1" s="1"/>
  <c r="M25" i="1" s="1"/>
  <c r="G37" i="1"/>
  <c r="I37" i="1" s="1"/>
  <c r="M37" i="1" s="1"/>
  <c r="G38" i="1"/>
  <c r="I38" i="1" s="1"/>
  <c r="M38" i="1" s="1"/>
  <c r="G39" i="1"/>
  <c r="I39" i="1" s="1"/>
  <c r="G40" i="1"/>
  <c r="I40" i="1" s="1"/>
  <c r="M40" i="1" s="1"/>
  <c r="G41" i="1"/>
  <c r="I41" i="1" s="1"/>
  <c r="M41" i="1" s="1"/>
  <c r="G53" i="1"/>
  <c r="I53" i="1" s="1"/>
  <c r="M53" i="1" s="1"/>
  <c r="G2" i="1"/>
  <c r="I2" i="1" s="1"/>
  <c r="M2" i="1" s="1"/>
  <c r="C3" i="1"/>
  <c r="C4" i="1"/>
  <c r="C5" i="1"/>
  <c r="C14" i="1"/>
  <c r="C15" i="1"/>
  <c r="C16" i="1"/>
  <c r="C17" i="1"/>
  <c r="C18" i="1"/>
  <c r="C19" i="1"/>
  <c r="C20" i="1"/>
  <c r="C21" i="1"/>
  <c r="C30" i="1"/>
  <c r="C31" i="1"/>
  <c r="C32" i="1"/>
  <c r="C33" i="1"/>
  <c r="C34" i="1"/>
  <c r="C35" i="1"/>
  <c r="C36" i="1"/>
  <c r="C37" i="1"/>
  <c r="C46" i="1"/>
  <c r="C47" i="1"/>
  <c r="C48" i="1"/>
  <c r="C49" i="1"/>
  <c r="C50" i="1"/>
  <c r="C51" i="1"/>
  <c r="C52" i="1"/>
  <c r="C53" i="1"/>
  <c r="F3" i="1"/>
  <c r="G3" i="1" s="1"/>
  <c r="I3" i="1" s="1"/>
  <c r="F4" i="1"/>
  <c r="G4" i="1" s="1"/>
  <c r="I4" i="1" s="1"/>
  <c r="F5" i="1"/>
  <c r="F6" i="1"/>
  <c r="F7" i="1"/>
  <c r="F8" i="1"/>
  <c r="F9" i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F22" i="1"/>
  <c r="F23" i="1"/>
  <c r="F24" i="1"/>
  <c r="F25" i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F38" i="1"/>
  <c r="F39" i="1"/>
  <c r="F40" i="1"/>
  <c r="F41" i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F2" i="1"/>
  <c r="D3" i="1"/>
  <c r="D4" i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D20" i="1"/>
  <c r="D21" i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D35" i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D51" i="1"/>
  <c r="D52" i="1"/>
  <c r="D53" i="1"/>
  <c r="D2" i="1"/>
  <c r="E2" i="1" s="1"/>
  <c r="B3" i="1"/>
  <c r="B4" i="1"/>
  <c r="B5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B15" i="1"/>
  <c r="B16" i="1"/>
  <c r="B17" i="1"/>
  <c r="B18" i="1"/>
  <c r="B19" i="1"/>
  <c r="B20" i="1"/>
  <c r="B21" i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B31" i="1"/>
  <c r="B32" i="1"/>
  <c r="B33" i="1"/>
  <c r="B34" i="1"/>
  <c r="B35" i="1"/>
  <c r="B36" i="1"/>
  <c r="B37" i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B47" i="1"/>
  <c r="B48" i="1"/>
  <c r="B49" i="1"/>
  <c r="B50" i="1"/>
  <c r="B51" i="1"/>
  <c r="B52" i="1"/>
  <c r="B53" i="1"/>
  <c r="B2" i="1"/>
  <c r="C2" i="1" s="1"/>
  <c r="M26" i="1" l="1"/>
  <c r="M10" i="1"/>
  <c r="M9" i="1"/>
  <c r="M8" i="1"/>
  <c r="M7" i="1"/>
  <c r="M42" i="1"/>
  <c r="M6" i="1"/>
  <c r="M27" i="1"/>
  <c r="M5" i="1"/>
  <c r="M52" i="1"/>
  <c r="M36" i="1"/>
  <c r="M20" i="1"/>
  <c r="M4" i="1"/>
  <c r="M51" i="1"/>
  <c r="M35" i="1"/>
  <c r="M19" i="1"/>
  <c r="M3" i="1"/>
  <c r="M50" i="1"/>
  <c r="M34" i="1"/>
  <c r="M18" i="1"/>
  <c r="M49" i="1"/>
  <c r="M33" i="1"/>
  <c r="M17" i="1"/>
  <c r="M43" i="1"/>
  <c r="M48" i="1"/>
  <c r="M32" i="1"/>
  <c r="M16" i="1"/>
  <c r="M15" i="1"/>
  <c r="M11" i="1"/>
  <c r="M30" i="1"/>
  <c r="M14" i="1"/>
  <c r="M45" i="1"/>
  <c r="M29" i="1"/>
  <c r="M13" i="1"/>
  <c r="M44" i="1"/>
  <c r="M28" i="1"/>
  <c r="M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EAB54-3E84-4D33-9231-5C5849964411}" keepAlive="1" name="Query - car_inventory" description="Connection to the 'car_inventory' query in the workbook." type="5" refreshedVersion="8" background="1" saveData="1">
    <dbPr connection="Provider=Microsoft.Mashup.OleDb.1;Data Source=$Workbook$;Location=car_inventory;Extended Properties=&quot;&quot;" command="SELECT * FROM [car_inventory]"/>
  </connection>
</connections>
</file>

<file path=xl/sharedStrings.xml><?xml version="1.0" encoding="utf-8"?>
<sst xmlns="http://schemas.openxmlformats.org/spreadsheetml/2006/main" count="1081" uniqueCount="138">
  <si>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</si>
  <si>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</si>
  <si>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</si>
  <si>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</si>
  <si>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</si>
  <si>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</si>
  <si>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</si>
  <si>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</si>
  <si>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</si>
  <si>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</si>
  <si>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</si>
  <si>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Warranty</t>
  </si>
  <si>
    <t xml:space="preserve"> Miles</t>
  </si>
  <si>
    <t>Covered?</t>
  </si>
  <si>
    <t>New Car ID</t>
  </si>
  <si>
    <t>FD06MTG001</t>
  </si>
  <si>
    <t/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</si>
  <si>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</si>
  <si>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</si>
  <si>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</si>
  <si>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</si>
  <si>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</si>
  <si>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</si>
  <si>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</si>
  <si>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</si>
  <si>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</si>
  <si>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</si>
  <si>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</si>
  <si>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</si>
  <si>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</si>
  <si>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</si>
  <si>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</si>
  <si>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</si>
  <si>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</si>
  <si>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</si>
  <si>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</si>
  <si>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</si>
  <si>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</si>
  <si>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</si>
  <si>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</si>
  <si>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</si>
  <si>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</si>
  <si>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</si>
  <si>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</si>
  <si>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</si>
  <si>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</si>
  <si>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</si>
  <si>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</si>
  <si>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</si>
  <si>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</si>
  <si>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</si>
  <si>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</si>
  <si>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</si>
  <si>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</si>
  <si>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</si>
  <si>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</si>
  <si>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</si>
  <si>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</si>
  <si>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</si>
  <si>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</si>
  <si>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</si>
  <si>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</si>
  <si>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</si>
  <si>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</si>
  <si>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</si>
  <si>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</si>
  <si>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</si>
  <si>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</si>
  <si>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</si>
  <si>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</si>
  <si>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</si>
  <si>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</si>
  <si>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</si>
  <si>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</si>
  <si>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</si>
  <si>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</si>
  <si>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</si>
  <si>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</si>
  <si>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</si>
  <si>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</si>
  <si>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</si>
  <si>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</si>
  <si>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</si>
  <si>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</si>
  <si>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</si>
  <si>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</si>
  <si>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</si>
  <si>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</si>
  <si>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</si>
  <si>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</si>
  <si>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HO10ODY040</t>
  </si>
  <si>
    <t>GM09CMR014</t>
  </si>
  <si>
    <t>HO05ODY037</t>
  </si>
  <si>
    <t>FD06FCS006</t>
  </si>
  <si>
    <t>CR</t>
  </si>
  <si>
    <t>Chrysler</t>
  </si>
  <si>
    <t>FD</t>
  </si>
  <si>
    <t>Ford</t>
  </si>
  <si>
    <t>GM</t>
  </si>
  <si>
    <t>General Motors</t>
  </si>
  <si>
    <t>HO</t>
  </si>
  <si>
    <t>Honda</t>
  </si>
  <si>
    <t>HY</t>
  </si>
  <si>
    <t>Hyundai</t>
  </si>
  <si>
    <t>TY</t>
  </si>
  <si>
    <t>Toyota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</si>
  <si>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</si>
  <si>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</si>
  <si>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</si>
  <si>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</si>
  <si>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</si>
  <si>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</si>
  <si>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</si>
  <si>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</si>
  <si>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</si>
  <si>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</si>
  <si>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</si>
  <si>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Elantra</t>
  </si>
  <si>
    <t>Caravan</t>
  </si>
  <si>
    <t>PT Cruiser</t>
  </si>
  <si>
    <t>Odyssey</t>
  </si>
  <si>
    <t>Civic</t>
  </si>
  <si>
    <t>Corolla</t>
  </si>
  <si>
    <t>Camery</t>
  </si>
  <si>
    <t>Silverado</t>
  </si>
  <si>
    <t>Mustang</t>
  </si>
  <si>
    <t>Camero</t>
  </si>
  <si>
    <t>Focus</t>
  </si>
  <si>
    <t>Years till expired</t>
  </si>
  <si>
    <t>Column Labels</t>
  </si>
  <si>
    <t>Grand Total</t>
  </si>
  <si>
    <t>Row Labels</t>
  </si>
  <si>
    <t>06</t>
  </si>
  <si>
    <t>08</t>
  </si>
  <si>
    <t>09</t>
  </si>
  <si>
    <t>12</t>
  </si>
  <si>
    <t>13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</si>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</sst>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[car_inventory.xlsx]Sheet2!PivotTable1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bg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bg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bg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tx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06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2507-4F3C-8378-DA19349738BD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Sheet2!$A$5:$A$8</c:f>
              <c:strCache>
                <c:ptCount val="3"/>
                <c:pt idx="0">
                  <c:v>Black</c:v>
                </c:pt>
                <c:pt idx="1">
                  <c:v>Green</c:v>
                </c:pt>
                <c:pt idx="2">
                  <c:v>White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7-4F3C-8378-DA19349738B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08</c:v>
                </c:pt>
              </c:strCache>
            </c:strRef>
          </c:tx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Sheet2!$A$5:$A$8</c:f>
              <c:strCache>
                <c:ptCount val="3"/>
                <c:pt idx="0">
                  <c:v>Black</c:v>
                </c:pt>
                <c:pt idx="1">
                  <c:v>Green</c:v>
                </c:pt>
                <c:pt idx="2">
                  <c:v>White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7-4F3C-8378-DA19349738B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Sheet2!$A$5:$A$8</c:f>
              <c:strCache>
                <c:ptCount val="3"/>
                <c:pt idx="0">
                  <c:v>Black</c:v>
                </c:pt>
                <c:pt idx="1">
                  <c:v>Green</c:v>
                </c:pt>
                <c:pt idx="2">
                  <c:v>White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7-4F3C-8378-DA19349738B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Sheet2!$A$5:$A$8</c:f>
              <c:strCache>
                <c:ptCount val="3"/>
                <c:pt idx="0">
                  <c:v>Black</c:v>
                </c:pt>
                <c:pt idx="1">
                  <c:v>Green</c:v>
                </c:pt>
                <c:pt idx="2">
                  <c:v>White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7-4F3C-8378-DA19349738B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507-4F3C-8378-DA19349738B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Sheet2!$A$5:$A$8</c:f>
              <c:strCache>
                <c:ptCount val="3"/>
                <c:pt idx="0">
                  <c:v>Black</c:v>
                </c:pt>
                <c:pt idx="1">
                  <c:v>Green</c:v>
                </c:pt>
                <c:pt idx="2">
                  <c:v>White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7-4F3C-8378-DA19349738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</xdr:row>
      <xdr:rowOff>171450</xdr:rowOff>
    </xdr:from>
    <xdr:to>
      <xdr:col>32</xdr:col>
      <xdr:colOff>400050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6358B-807F-0C75-53A8-513A50B13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" refreshedDate="45182.401057754629" createdVersion="8" refreshedVersion="8" minRefreshableVersion="3" recordCount="52" xr:uid="{2D8F461C-4B5E-4465-9FBA-B76CEB6DFEE4}">
  <cacheSource type="worksheet">
    <worksheetSource ref="A1:P53" sheet="Sheet1"/>
  </cacheSource>
  <cacheFields count="16">
    <cacheField name="Car ID" numFmtId="0">
      <sharedItems/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412.01111111111112" maxValue="5281.4538461538459"/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/>
    </cacheField>
    <cacheField name="Warranty" numFmtId="0">
      <sharedItems containsSemiMixedTypes="0" containsString="0" containsNumber="1" containsInteger="1" minValue="50000" maxValue="100000"/>
    </cacheField>
    <cacheField name=" Miles" numFmtId="170">
      <sharedItems containsMixedTypes="1" containsNumber="1" minValue="47003.566666666666" maxValue="99587.988888888882"/>
    </cacheField>
    <cacheField name="Covered?" numFmtId="0">
      <sharedItems/>
    </cacheField>
    <cacheField name="Years till expired" numFmtId="170">
      <sharedItems containsMixedTypes="1" containsNumber="1" minValue="15.686505067135371" maxValue="241.71190097354437"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x v="0"/>
    <s v="Ford"/>
    <s v="MTG"/>
    <s v="Mustang"/>
    <x v="0"/>
    <n v="17"/>
    <n v="40326.800000000003"/>
    <n v="2372.1647058823532"/>
    <x v="0"/>
    <s v="Smith"/>
    <n v="50000"/>
    <n v="47627.835294117649"/>
    <b v="1"/>
    <n v="20.077794419591932"/>
    <s v="FD06MTGBLA001"/>
  </r>
  <r>
    <s v="FD06MTG002"/>
    <x v="0"/>
    <s v="Ford"/>
    <s v="MTG"/>
    <s v="Mustang"/>
    <x v="0"/>
    <n v="17"/>
    <n v="44974.8"/>
    <n v="2645.5764705882357"/>
    <x v="1"/>
    <s v="McCall"/>
    <n v="50000"/>
    <n v="47354.423529411768"/>
    <b v="1"/>
    <n v="17.899472593541269"/>
    <s v="FD06MTGWHI002"/>
  </r>
  <r>
    <s v="FD08MTG003"/>
    <x v="0"/>
    <s v="Ford"/>
    <s v="MTG"/>
    <s v="Mustang"/>
    <x v="1"/>
    <n v="15"/>
    <n v="44946.5"/>
    <n v="2996.4333333333334"/>
    <x v="2"/>
    <s v="Lyon"/>
    <n v="50000"/>
    <n v="47003.566666666666"/>
    <b v="1"/>
    <n v="15.686505067135371"/>
    <s v="FD08MTGGRE003"/>
  </r>
  <r>
    <s v="FD08MTG004"/>
    <x v="0"/>
    <s v="Ford"/>
    <s v="MTG"/>
    <s v="Mustang"/>
    <x v="1"/>
    <n v="15"/>
    <n v="37558.800000000003"/>
    <n v="2503.92"/>
    <x v="0"/>
    <s v="Jones"/>
    <n v="50000"/>
    <n v="47496.08"/>
    <b v="1"/>
    <n v="18.968689095498259"/>
    <s v="FD08MTGBLA004"/>
  </r>
  <r>
    <s v="FD08MTG005"/>
    <x v="0"/>
    <s v="Ford"/>
    <s v="MTG"/>
    <s v="Mustang"/>
    <x v="1"/>
    <n v="15"/>
    <n v="36438.5"/>
    <n v="2429.2333333333331"/>
    <x v="1"/>
    <s v="Smith"/>
    <n v="50000"/>
    <n v="47570.76666666667"/>
    <b v="1"/>
    <n v="19.582625519711296"/>
    <s v="FD08MTGWHI005"/>
  </r>
  <r>
    <s v="FD06FCS006"/>
    <x v="0"/>
    <s v="Ford"/>
    <s v="FCS"/>
    <s v="Focus"/>
    <x v="0"/>
    <n v="17"/>
    <n v="46311.4"/>
    <n v="2724.2000000000003"/>
    <x v="2"/>
    <s v="Ewenty"/>
    <n v="75000"/>
    <n v="72275.8"/>
    <b v="1"/>
    <n v="26.531018280596136"/>
    <s v="FD06FCSGRE006"/>
  </r>
  <r>
    <s v="FD06FCS007"/>
    <x v="0"/>
    <s v="Ford"/>
    <s v="FCS"/>
    <s v="Focus"/>
    <x v="0"/>
    <n v="17"/>
    <n v="52229.5"/>
    <n v="3072.3235294117649"/>
    <x v="2"/>
    <s v="Lyon"/>
    <n v="75000"/>
    <n v="71927.676470588238"/>
    <b v="1"/>
    <n v="23.41149159000182"/>
    <s v="FD06FCSGRE007"/>
  </r>
  <r>
    <s v="FD09FCS008"/>
    <x v="0"/>
    <s v="Ford"/>
    <s v="FCS"/>
    <s v="Focus"/>
    <x v="2"/>
    <n v="14"/>
    <n v="35137"/>
    <n v="2509.7857142857142"/>
    <x v="0"/>
    <s v="Howard"/>
    <n v="75000"/>
    <n v="72490.21428571429"/>
    <b v="1"/>
    <n v="28.883029285368703"/>
    <s v="FD09FCSBLA008"/>
  </r>
  <r>
    <s v="FD13FCS009"/>
    <x v="0"/>
    <s v="Ford"/>
    <s v="FCS"/>
    <s v="Focus"/>
    <x v="3"/>
    <n v="10"/>
    <n v="27637.1"/>
    <n v="2763.71"/>
    <x v="0"/>
    <s v="Smith"/>
    <n v="75000"/>
    <n v="72236.289999999994"/>
    <b v="1"/>
    <n v="26.137434824927361"/>
    <s v="FD13FCSBLA009"/>
  </r>
  <r>
    <s v="FD13FCS010"/>
    <x v="0"/>
    <s v="Ford"/>
    <s v="FCS"/>
    <s v="Focus"/>
    <x v="3"/>
    <n v="10"/>
    <n v="27534.799999999999"/>
    <n v="2753.48"/>
    <x v="1"/>
    <s v="Praulty"/>
    <n v="75000"/>
    <n v="72246.52"/>
    <b v="1"/>
    <n v="26.238258494704883"/>
    <s v="FD13FCSWHI010"/>
  </r>
  <r>
    <s v="FD12FCS011"/>
    <x v="0"/>
    <s v="Ford"/>
    <s v="FCS"/>
    <s v="Focus"/>
    <x v="4"/>
    <n v="11"/>
    <n v="19341.7"/>
    <n v="1758.3363636363638"/>
    <x v="1"/>
    <s v="Yousef"/>
    <n v="75000"/>
    <n v="73241.663636363635"/>
    <b v="1"/>
    <n v="41.653954926402534"/>
    <s v="FD12FCSWHI011"/>
  </r>
  <r>
    <s v="FD13FCS012"/>
    <x v="0"/>
    <s v="Ford"/>
    <s v="FCS"/>
    <s v="Focus"/>
    <x v="3"/>
    <n v="10"/>
    <n v="22521.599999999999"/>
    <n v="2252.16"/>
    <x v="0"/>
    <s v="Vizzini"/>
    <n v="75000"/>
    <n v="72747.839999999997"/>
    <b v="1"/>
    <n v="32.30136402387042"/>
    <s v="FD13FCSBLA012"/>
  </r>
  <r>
    <s v="FD13FCS013"/>
    <x v="0"/>
    <s v="Ford"/>
    <s v="FCS"/>
    <s v="Focus"/>
    <x v="3"/>
    <n v="10"/>
    <n v="13682.9"/>
    <n v="1368.29"/>
    <x v="0"/>
    <s v="Rodriguez"/>
    <n v="75000"/>
    <n v="73631.710000000006"/>
    <b v="1"/>
    <n v="53.812941700955214"/>
    <s v="FD13FCSBLA013"/>
  </r>
  <r>
    <s v="GM09CMR014"/>
    <x v="1"/>
    <s v="General Motors"/>
    <s v="CMR"/>
    <s v="Camero"/>
    <x v="2"/>
    <n v="14"/>
    <n v="28464.799999999999"/>
    <n v="2033.2"/>
    <x v="1"/>
    <s v="Santos"/>
    <n v="100000"/>
    <n v="97966.8"/>
    <b v="1"/>
    <n v="48.183553019870153"/>
    <s v="GM09CMRWHI014"/>
  </r>
  <r>
    <s v="GM12CMR015"/>
    <x v="1"/>
    <s v="General Motors"/>
    <s v="CMR"/>
    <s v="Camero"/>
    <x v="4"/>
    <n v="11"/>
    <n v="19421.099999999999"/>
    <n v="1765.5545454545454"/>
    <x v="0"/>
    <s v="Bard"/>
    <n v="100000"/>
    <n v="98234.44545454545"/>
    <b v="1"/>
    <n v="55.639428250717003"/>
    <s v="GM12CMRBLA015"/>
  </r>
  <r>
    <s v="GM14CMR016"/>
    <x v="1"/>
    <s v="General Motors"/>
    <s v="CMR"/>
    <s v="Camero"/>
    <x v="5"/>
    <n v="9"/>
    <n v="14289.6"/>
    <n v="1587.7333333333333"/>
    <x v="1"/>
    <s v="Torrens"/>
    <n v="100000"/>
    <n v="98412.266666666663"/>
    <b v="1"/>
    <n v="61.982868659724552"/>
    <s v="GM14CMRWHI016"/>
  </r>
  <r>
    <s v="GM10SLV017"/>
    <x v="1"/>
    <s v="General Motors"/>
    <s v="SLV"/>
    <s v="Silverado"/>
    <x v="6"/>
    <n v="13"/>
    <n v="31144.400000000001"/>
    <n v="2395.7230769230769"/>
    <x v="0"/>
    <s v="Hulinski"/>
    <n v="100000"/>
    <n v="97604.276923076919"/>
    <b v="1"/>
    <n v="40.741051360758277"/>
    <s v="GM10SLVBLA017"/>
  </r>
  <r>
    <s v="GM98SLV018"/>
    <x v="1"/>
    <s v="General Motors"/>
    <s v="SLV"/>
    <s v="Silverado"/>
    <x v="7"/>
    <n v="25"/>
    <n v="83162.7"/>
    <n v="3326.5079999999998"/>
    <x v="0"/>
    <s v="Santos"/>
    <n v="100000"/>
    <n v="96673.491999999998"/>
    <b v="1"/>
    <n v="29.06155403804831"/>
    <s v="GM98SLVBLA018"/>
  </r>
  <r>
    <s v="GM00SLV019"/>
    <x v="1"/>
    <s v="General Motors"/>
    <s v="SLV"/>
    <s v="Silverado"/>
    <x v="8"/>
    <n v="23"/>
    <n v="80685.8"/>
    <n v="3508.0782608695654"/>
    <x v="3"/>
    <s v="Vizzini"/>
    <n v="100000"/>
    <n v="96491.921739130441"/>
    <b v="1"/>
    <n v="27.505635440188982"/>
    <s v="GM00SLVBLU019"/>
  </r>
  <r>
    <s v="TY96CAM020"/>
    <x v="2"/>
    <s v="Toyota"/>
    <s v="CAM"/>
    <s v="Camery"/>
    <x v="9"/>
    <n v="27"/>
    <n v="114660.6"/>
    <n v="4246.6888888888889"/>
    <x v="2"/>
    <s v="Chan"/>
    <n v="100000"/>
    <s v="not covered"/>
    <b v="0"/>
    <s v=""/>
    <s v="TY96CAMGRE020"/>
  </r>
  <r>
    <s v="TY98CAM021"/>
    <x v="2"/>
    <s v="Toyota"/>
    <s v="CAM"/>
    <s v="Camery"/>
    <x v="7"/>
    <n v="25"/>
    <n v="93382.6"/>
    <n v="3735.3040000000001"/>
    <x v="0"/>
    <s v="Swartz"/>
    <n v="100000"/>
    <n v="96264.695999999996"/>
    <b v="1"/>
    <n v="25.771582714552817"/>
    <s v="TY98CAMBLA021"/>
  </r>
  <r>
    <s v="TY00CAM022"/>
    <x v="2"/>
    <s v="Toyota"/>
    <s v="CAM"/>
    <s v="Camery"/>
    <x v="8"/>
    <n v="23"/>
    <n v="85928"/>
    <n v="3736"/>
    <x v="2"/>
    <s v="Ewenty"/>
    <n v="100000"/>
    <n v="96264"/>
    <b v="1"/>
    <n v="25.76659528907923"/>
    <s v="TY00CAMGRE022"/>
  </r>
  <r>
    <s v="TY02CAM023"/>
    <x v="2"/>
    <s v="Toyota"/>
    <s v="CAM"/>
    <s v="Camery"/>
    <x v="10"/>
    <n v="21"/>
    <n v="67829.100000000006"/>
    <n v="3229.957142857143"/>
    <x v="0"/>
    <s v="Smith"/>
    <n v="100000"/>
    <n v="96770.042857142864"/>
    <b v="1"/>
    <n v="29.960163115830817"/>
    <s v="TY02CAMBLA023"/>
  </r>
  <r>
    <s v="TY09CAM024"/>
    <x v="2"/>
    <s v="Toyota"/>
    <s v="CAM"/>
    <s v="Camery"/>
    <x v="2"/>
    <n v="14"/>
    <n v="48114.2"/>
    <n v="3436.7285714285713"/>
    <x v="1"/>
    <s v="Howard"/>
    <n v="100000"/>
    <n v="96563.271428571432"/>
    <b v="1"/>
    <n v="28.097439009689449"/>
    <s v="TY09CAMWHI024"/>
  </r>
  <r>
    <s v="TY02COR025"/>
    <x v="2"/>
    <s v="Toyota"/>
    <s v="COR"/>
    <s v="Corolla"/>
    <x v="10"/>
    <n v="21"/>
    <n v="64467.4"/>
    <n v="3069.8761904761905"/>
    <x v="4"/>
    <s v="Gaul"/>
    <n v="100000"/>
    <n v="96930.123809523808"/>
    <b v="1"/>
    <n v="31.574603598097642"/>
    <s v="TY02CORRED025"/>
  </r>
  <r>
    <s v="TY03COR026"/>
    <x v="2"/>
    <s v="Toyota"/>
    <s v="COR"/>
    <s v="Corolla"/>
    <x v="11"/>
    <n v="20"/>
    <n v="73444.399999999994"/>
    <n v="3672.22"/>
    <x v="0"/>
    <s v="Gaul"/>
    <n v="100000"/>
    <n v="96327.78"/>
    <b v="1"/>
    <n v="26.231483952486506"/>
    <s v="TY03CORBLA026"/>
  </r>
  <r>
    <s v="TY14COR027"/>
    <x v="2"/>
    <s v="Toyota"/>
    <s v="COR"/>
    <s v="Corolla"/>
    <x v="5"/>
    <n v="9"/>
    <n v="17556.3"/>
    <n v="1950.6999999999998"/>
    <x v="3"/>
    <s v="Praulty"/>
    <n v="100000"/>
    <n v="98049.3"/>
    <b v="1"/>
    <n v="50.263648946532022"/>
    <s v="TY14CORBLU027"/>
  </r>
  <r>
    <s v="TY12COR028"/>
    <x v="2"/>
    <s v="Toyota"/>
    <s v="COR"/>
    <s v="Corolla"/>
    <x v="4"/>
    <n v="11"/>
    <n v="29601.9"/>
    <n v="2691.0818181818181"/>
    <x v="0"/>
    <s v="Santos"/>
    <n v="100000"/>
    <n v="97308.918181818182"/>
    <b v="1"/>
    <n v="36.159776906212102"/>
    <s v="TY12CORBLA028"/>
  </r>
  <r>
    <s v="TY12CAM029"/>
    <x v="2"/>
    <s v="Toyota"/>
    <s v="CAM"/>
    <s v="Camery"/>
    <x v="4"/>
    <n v="11"/>
    <n v="22128.2"/>
    <n v="2011.6545454545455"/>
    <x v="3"/>
    <s v="Chan"/>
    <n v="100000"/>
    <n v="97988.345454545459"/>
    <b v="1"/>
    <n v="48.710324382462197"/>
    <s v="TY12CAMBLU029"/>
  </r>
  <r>
    <s v="HO99CIV030"/>
    <x v="3"/>
    <s v="Honda"/>
    <s v="CIV"/>
    <s v="Civic"/>
    <x v="12"/>
    <n v="24"/>
    <n v="82374"/>
    <n v="3432.25"/>
    <x v="1"/>
    <s v="Rodriguez"/>
    <n v="75000"/>
    <s v="not covered"/>
    <b v="0"/>
    <s v=""/>
    <s v="HO99CIVWHI030"/>
  </r>
  <r>
    <s v="HO01CIV031"/>
    <x v="3"/>
    <s v="Honda"/>
    <s v="CIV"/>
    <s v="Civic"/>
    <x v="13"/>
    <n v="22"/>
    <n v="69891.899999999994"/>
    <n v="3176.9045454545453"/>
    <x v="3"/>
    <s v="Jones"/>
    <n v="75000"/>
    <n v="71823.095454545459"/>
    <b v="1"/>
    <n v="22.607885892356627"/>
    <s v="HO01CIVBLU031"/>
  </r>
  <r>
    <s v="HO10CIV032"/>
    <x v="3"/>
    <s v="Honda"/>
    <s v="CIV"/>
    <s v="Civic"/>
    <x v="6"/>
    <n v="13"/>
    <n v="22573"/>
    <n v="1736.3846153846155"/>
    <x v="3"/>
    <s v="Torrens"/>
    <n v="75000"/>
    <n v="73263.61538461539"/>
    <b v="1"/>
    <n v="42.193195410446108"/>
    <s v="HO10CIVBLU032"/>
  </r>
  <r>
    <s v="HO10CIV033"/>
    <x v="3"/>
    <s v="Honda"/>
    <s v="CIV"/>
    <s v="Civic"/>
    <x v="6"/>
    <n v="13"/>
    <n v="33477.199999999997"/>
    <n v="2575.1692307692306"/>
    <x v="0"/>
    <s v="Swartz"/>
    <n v="75000"/>
    <n v="72424.830769230772"/>
    <b v="1"/>
    <n v="28.124299523257623"/>
    <s v="HO10CIVBLA033"/>
  </r>
  <r>
    <s v="HO11CIV034"/>
    <x v="3"/>
    <s v="Honda"/>
    <s v="CIV"/>
    <s v="Civic"/>
    <x v="14"/>
    <n v="12"/>
    <n v="30555.3"/>
    <n v="2546.2750000000001"/>
    <x v="0"/>
    <s v="Lyon"/>
    <n v="75000"/>
    <n v="72453.725000000006"/>
    <b v="1"/>
    <n v="28.45479180371327"/>
    <s v="HO11CIVBLA034"/>
  </r>
  <r>
    <s v="HO12CIV035"/>
    <x v="3"/>
    <s v="Honda"/>
    <s v="CIV"/>
    <s v="Civic"/>
    <x v="4"/>
    <n v="11"/>
    <n v="24513.200000000001"/>
    <n v="2228.4727272727273"/>
    <x v="0"/>
    <s v="Hulinski"/>
    <n v="75000"/>
    <n v="72771.527272727268"/>
    <b v="1"/>
    <n v="32.655336716544554"/>
    <s v="HO12CIVBLA035"/>
  </r>
  <r>
    <s v="HO13CIV036"/>
    <x v="3"/>
    <s v="Honda"/>
    <s v="CIV"/>
    <s v="Civic"/>
    <x v="3"/>
    <n v="10"/>
    <n v="13867.6"/>
    <n v="1386.76"/>
    <x v="0"/>
    <s v="Chan"/>
    <n v="75000"/>
    <n v="73613.240000000005"/>
    <b v="1"/>
    <n v="53.082898266462841"/>
    <s v="HO13CIVBLA036"/>
  </r>
  <r>
    <s v="HO05ODY037"/>
    <x v="3"/>
    <s v="Honda"/>
    <s v="ODY"/>
    <s v="Odyssey"/>
    <x v="15"/>
    <n v="18"/>
    <n v="60389.5"/>
    <n v="3354.9722222222222"/>
    <x v="1"/>
    <s v="Howard"/>
    <n v="100000"/>
    <n v="96645.027777777781"/>
    <b v="1"/>
    <n v="28.806506097914372"/>
    <s v="HO05ODYWHI037"/>
  </r>
  <r>
    <s v="HO07ODY038"/>
    <x v="3"/>
    <s v="Honda"/>
    <s v="ODY"/>
    <s v="Odyssey"/>
    <x v="16"/>
    <n v="16"/>
    <n v="50854.1"/>
    <n v="3178.3812499999999"/>
    <x v="0"/>
    <s v="Swartz"/>
    <n v="100000"/>
    <n v="96821.618749999994"/>
    <b v="1"/>
    <n v="30.462556608021771"/>
    <s v="HO07ODYBLA038"/>
  </r>
  <r>
    <s v="HO08ODY039"/>
    <x v="3"/>
    <s v="Honda"/>
    <s v="ODY"/>
    <s v="Odyssey"/>
    <x v="1"/>
    <n v="15"/>
    <n v="42504.6"/>
    <n v="2833.64"/>
    <x v="1"/>
    <s v="Rodriguez"/>
    <n v="100000"/>
    <n v="97166.36"/>
    <b v="1"/>
    <n v="34.29029799127624"/>
    <s v="HO08ODYWHI039"/>
  </r>
  <r>
    <s v="HO10ODY040"/>
    <x v="3"/>
    <s v="Honda"/>
    <s v="ODY"/>
    <s v="Odyssey"/>
    <x v="6"/>
    <n v="13"/>
    <n v="68658.899999999994"/>
    <n v="5281.4538461538459"/>
    <x v="0"/>
    <s v="Smith"/>
    <n v="100000"/>
    <n v="94718.546153846153"/>
    <b v="1"/>
    <n v="17.934180419435791"/>
    <s v="HO10ODYBLA040"/>
  </r>
  <r>
    <s v="HO14ODY041"/>
    <x v="3"/>
    <s v="Honda"/>
    <s v="ODY"/>
    <s v="Odyssey"/>
    <x v="5"/>
    <n v="9"/>
    <n v="3708.1"/>
    <n v="412.01111111111112"/>
    <x v="0"/>
    <s v="McCall"/>
    <n v="100000"/>
    <n v="99587.988888888882"/>
    <b v="1"/>
    <n v="241.71190097354437"/>
    <s v="HO14ODYBLA041"/>
  </r>
  <r>
    <s v="CR04PTC042"/>
    <x v="4"/>
    <s v="Chrysler"/>
    <s v="PTC"/>
    <s v="PT Cruiser"/>
    <x v="17"/>
    <n v="19"/>
    <n v="64542"/>
    <n v="3396.9473684210525"/>
    <x v="3"/>
    <s v="Smith"/>
    <n v="75000"/>
    <n v="71603.052631578947"/>
    <b v="1"/>
    <n v="21.078646462768429"/>
    <s v="CR04PTCBLU042"/>
  </r>
  <r>
    <s v="CR07PTC043"/>
    <x v="4"/>
    <s v="Chrysler"/>
    <s v="PTC"/>
    <s v="PT Cruiser"/>
    <x v="16"/>
    <n v="16"/>
    <n v="42074.2"/>
    <n v="2629.6374999999998"/>
    <x v="2"/>
    <s v="Gaul"/>
    <n v="75000"/>
    <n v="72370.362500000003"/>
    <b v="1"/>
    <n v="27.521041398291594"/>
    <s v="CR07PTCGRE043"/>
  </r>
  <r>
    <s v="CR11PTC044"/>
    <x v="4"/>
    <s v="Chrysler"/>
    <s v="PTC"/>
    <s v="PT Cruiser"/>
    <x v="14"/>
    <n v="12"/>
    <n v="27394.2"/>
    <n v="2282.85"/>
    <x v="0"/>
    <s v="Vizzini"/>
    <n v="75000"/>
    <n v="72717.149999999994"/>
    <b v="1"/>
    <n v="31.853669754911621"/>
    <s v="CR11PTCBLA044"/>
  </r>
  <r>
    <s v="CR99CAR045"/>
    <x v="4"/>
    <s v="Chrysler"/>
    <s v="CAR"/>
    <s v="Caravan"/>
    <x v="12"/>
    <n v="24"/>
    <n v="79420.600000000006"/>
    <n v="3309.1916666666671"/>
    <x v="2"/>
    <s v="Hulinski"/>
    <n v="75000"/>
    <s v="not covered"/>
    <b v="0"/>
    <s v=""/>
    <s v="CR99CARGRE045"/>
  </r>
  <r>
    <s v="CR00CAR046"/>
    <x v="4"/>
    <s v="Chrysler"/>
    <s v="CAR"/>
    <s v="Caravan"/>
    <x v="8"/>
    <n v="23"/>
    <n v="77243.100000000006"/>
    <n v="3358.3956521739133"/>
    <x v="0"/>
    <s v="Jones"/>
    <n v="75000"/>
    <s v="not covered"/>
    <b v="0"/>
    <s v=""/>
    <s v="CR00CARBLA046"/>
  </r>
  <r>
    <s v="CR04CAR047"/>
    <x v="4"/>
    <s v="Chrysler"/>
    <s v="CAR"/>
    <s v="Caravan"/>
    <x v="17"/>
    <n v="19"/>
    <n v="72527.199999999997"/>
    <n v="3817.2210526315789"/>
    <x v="1"/>
    <s v="Bard"/>
    <n v="75000"/>
    <n v="71182.778947368424"/>
    <b v="1"/>
    <n v="18.647801100828381"/>
    <s v="CR04CARWHI047"/>
  </r>
  <r>
    <s v="CR04CAR048"/>
    <x v="4"/>
    <s v="Chrysler"/>
    <s v="CAR"/>
    <s v="Caravan"/>
    <x v="17"/>
    <n v="19"/>
    <n v="52699.4"/>
    <n v="2773.6526315789474"/>
    <x v="4"/>
    <s v="Bard"/>
    <n v="75000"/>
    <n v="72226.347368421048"/>
    <b v="1"/>
    <n v="26.040156054907644"/>
    <s v="CR04CARRED048"/>
  </r>
  <r>
    <s v="HY11ELA049"/>
    <x v="5"/>
    <s v="Hyundai"/>
    <s v="ELA"/>
    <s v="Elantra"/>
    <x v="14"/>
    <n v="12"/>
    <n v="29102.3"/>
    <n v="2425.1916666666666"/>
    <x v="0"/>
    <s v="Torrens"/>
    <n v="100000"/>
    <n v="97574.808333333334"/>
    <b v="1"/>
    <n v="40.233854368898676"/>
    <s v="HY11ELABLA049"/>
  </r>
  <r>
    <s v="HY12ELA050"/>
    <x v="5"/>
    <s v="Hyundai"/>
    <s v="ELA"/>
    <s v="Elantra"/>
    <x v="4"/>
    <n v="11"/>
    <n v="22282"/>
    <n v="2025.6363636363637"/>
    <x v="3"/>
    <s v="McCall"/>
    <n v="100000"/>
    <n v="97974.363636363632"/>
    <b v="1"/>
    <n v="48.367202226012026"/>
    <s v="HY12ELABLU050"/>
  </r>
  <r>
    <s v="HY13ELA051"/>
    <x v="5"/>
    <s v="Hyundai"/>
    <s v="ELA"/>
    <s v="Elantra"/>
    <x v="3"/>
    <n v="10"/>
    <n v="20223.900000000001"/>
    <n v="2022.39"/>
    <x v="0"/>
    <s v="Praulty"/>
    <n v="100000"/>
    <n v="97977.61"/>
    <b v="1"/>
    <n v="48.446447025548977"/>
    <s v="HY13ELABLA051"/>
  </r>
  <r>
    <s v="HY13ELA052"/>
    <x v="5"/>
    <s v="Hyundai"/>
    <s v="ELA"/>
    <s v="Elantra"/>
    <x v="3"/>
    <n v="10"/>
    <n v="22188.5"/>
    <n v="2218.85"/>
    <x v="3"/>
    <s v="Ewenty"/>
    <n v="100000"/>
    <n v="97781.15"/>
    <b v="1"/>
    <n v="44.068391283773124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39948-6318-46BA-8645-0B5627F033F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8" firstHeaderRow="1" firstDataRow="2" firstDataCol="1" rowPageCount="1" colPageCount="1"/>
  <pivotFields count="16">
    <pivotField showAll="0"/>
    <pivotField axis="axisPage"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axis="axisCol" showAll="0">
      <items count="19">
        <item x="8"/>
        <item x="13"/>
        <item x="10"/>
        <item x="11"/>
        <item x="17"/>
        <item x="15"/>
        <item x="0"/>
        <item x="16"/>
        <item x="1"/>
        <item x="2"/>
        <item x="6"/>
        <item x="14"/>
        <item x="4"/>
        <item x="3"/>
        <item x="5"/>
        <item x="9"/>
        <item x="7"/>
        <item x="12"/>
        <item t="default"/>
      </items>
    </pivotField>
    <pivotField showAll="0"/>
    <pivotField showAll="0"/>
    <pivotField numFmtId="2" showAll="0"/>
    <pivotField axis="axisRow" dataField="1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2"/>
    </i>
    <i>
      <x v="4"/>
    </i>
    <i t="grand">
      <x/>
    </i>
  </rowItems>
  <colFields count="1">
    <field x="5"/>
  </colFields>
  <colItems count="6">
    <i>
      <x v="6"/>
    </i>
    <i>
      <x v="8"/>
    </i>
    <i>
      <x v="9"/>
    </i>
    <i>
      <x v="12"/>
    </i>
    <i>
      <x v="13"/>
    </i>
    <i t="grand">
      <x/>
    </i>
  </colItems>
  <pageFields count="1">
    <pageField fld="1" item="1" hier="-1"/>
  </pageFields>
  <dataFields count="1">
    <dataField name="Count of Color" fld="9" subtotal="count" baseField="0" baseItem="0"/>
  </dataFields>
  <chartFormats count="5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9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9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1"/>
          </reference>
          <reference field="9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2"/>
          </reference>
          <reference field="9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3"/>
          </reference>
          <reference field="9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4"/>
          </reference>
          <reference field="9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6"/>
          </reference>
          <reference field="9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9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2"/>
          </reference>
          <reference field="9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3"/>
          </reference>
          <reference field="9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4"/>
          </reference>
          <reference field="9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9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9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9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5"/>
          </reference>
          <reference field="9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7"/>
          </reference>
          <reference field="9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9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9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9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9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9" count="1" selected="0">
            <x v="4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9" count="1" selected="0">
            <x v="4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9" count="1" selected="0">
            <x v="4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2"/>
          </reference>
          <reference field="9" count="1" selected="0">
            <x v="4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3"/>
          </reference>
          <reference field="9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4"/>
          </reference>
          <reference field="9" count="1" selected="0">
            <x v="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7"/>
          </reference>
          <reference field="9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9" count="1" selected="0">
            <x v="2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5" count="1" selected="0">
            <x v="13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EB44DB-D1EF-468E-BE91-99C52A10DA66}" autoFormatId="16" applyNumberFormats="0" applyBorderFormats="0" applyFontFormats="0" applyPatternFormats="0" applyAlignmentFormats="0" applyWidthHeightFormats="0">
  <queryTableRefresh nextId="16">
    <queryTableFields count="15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ranty" tableColumnId="12"/>
      <queryTableField id="13" name=" Miles" tableColumnId="13"/>
      <queryTableField id="14" name="Covered?" tableColumnId="14"/>
      <queryTableField id="15" name="New Car ID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944D9-3AB7-47AA-8369-39A9C32D7F51}" name="car_inventory" displayName="car_inventory" ref="A1:O66" tableType="queryTable" totalsRowShown="0">
  <autoFilter ref="A1:O66" xr:uid="{913944D9-3AB7-47AA-8369-39A9C32D7F51}"/>
  <tableColumns count="15">
    <tableColumn id="1" xr3:uid="{9288C09B-B860-4979-9E3F-72E6369FBFEF}" uniqueName="1" name="Car ID" queryTableFieldId="1" dataDxfId="12"/>
    <tableColumn id="2" xr3:uid="{AC43934C-45F5-4665-9FC6-7E79C940911C}" uniqueName="2" name="Make" queryTableFieldId="2" dataDxfId="11"/>
    <tableColumn id="3" xr3:uid="{DDE8096A-1182-4C70-B073-CB5F55EC8674}" uniqueName="3" name="Make (Full Name)" queryTableFieldId="3" dataDxfId="10"/>
    <tableColumn id="4" xr3:uid="{87C63543-40D6-4337-8313-82A404938113}" uniqueName="4" name="Model" queryTableFieldId="4" dataDxfId="9"/>
    <tableColumn id="5" xr3:uid="{00B4D639-51D7-4BF5-B2B8-F8971AE37BDD}" uniqueName="5" name="Model (Full Name)" queryTableFieldId="5" dataDxfId="8"/>
    <tableColumn id="6" xr3:uid="{E210E174-95DE-4F71-9628-84832DD54683}" uniqueName="6" name="Manufacture Year" queryTableFieldId="6" dataDxfId="7"/>
    <tableColumn id="7" xr3:uid="{F6588609-C602-4303-9033-003A83583A1F}" uniqueName="7" name="Age" queryTableFieldId="7" dataDxfId="6"/>
    <tableColumn id="8" xr3:uid="{C5BB360C-2D12-46B3-BA65-ED27F3C9B6A0}" uniqueName="8" name="Miles" queryTableFieldId="8"/>
    <tableColumn id="9" xr3:uid="{5D0A665B-078C-47C1-B68F-0BE962ECB18D}" uniqueName="9" name="Miles / Year" queryTableFieldId="9" dataDxfId="5"/>
    <tableColumn id="10" xr3:uid="{C5889418-571A-44FD-BF66-711177D861E6}" uniqueName="10" name="Color" queryTableFieldId="10" dataDxfId="4"/>
    <tableColumn id="11" xr3:uid="{65CB408E-2783-4A98-B26B-F58C3547B53B}" uniqueName="11" name="Driver" queryTableFieldId="11" dataDxfId="3"/>
    <tableColumn id="12" xr3:uid="{8738BAF6-6CBB-481A-B6C7-A049D4CC18B8}" uniqueName="12" name="Warranty" queryTableFieldId="12"/>
    <tableColumn id="13" xr3:uid="{4628442C-FDDC-467B-BF1A-21986F024B24}" uniqueName="13" name=" Miles" queryTableFieldId="13" dataDxfId="2"/>
    <tableColumn id="14" xr3:uid="{2B2A11AE-2F8B-45C6-8C1B-CA6AE76F386E}" uniqueName="14" name="Covered?" queryTableFieldId="14" dataDxfId="1"/>
    <tableColumn id="15" xr3:uid="{AB0E48FD-D204-4562-8044-79DEBA2CCE3A}" uniqueName="15" name="New Car ID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79B6-7BAC-45A0-8C79-6E170F7D6382}">
  <dimension ref="A1:O66"/>
  <sheetViews>
    <sheetView workbookViewId="0"/>
  </sheetViews>
  <sheetFormatPr defaultRowHeight="15" x14ac:dyDescent="0.25"/>
  <cols>
    <col min="1" max="1" width="13.5703125" bestFit="1" customWidth="1"/>
    <col min="2" max="2" width="8.28515625" bestFit="1" customWidth="1"/>
    <col min="3" max="3" width="19.28515625" bestFit="1" customWidth="1"/>
    <col min="5" max="5" width="20.28515625" bestFit="1" customWidth="1"/>
    <col min="6" max="6" width="19.28515625" bestFit="1" customWidth="1"/>
    <col min="7" max="7" width="6.7109375" bestFit="1" customWidth="1"/>
    <col min="8" max="8" width="9" bestFit="1" customWidth="1"/>
    <col min="9" max="9" width="14" bestFit="1" customWidth="1"/>
    <col min="10" max="10" width="8" bestFit="1" customWidth="1"/>
    <col min="11" max="11" width="9.85546875" bestFit="1" customWidth="1"/>
    <col min="12" max="12" width="11.5703125" bestFit="1" customWidth="1"/>
    <col min="13" max="13" width="8.7109375" bestFit="1" customWidth="1"/>
    <col min="14" max="14" width="11.7109375" bestFit="1" customWidth="1"/>
    <col min="15" max="15" width="13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>
        <v>40326.800000000003</v>
      </c>
      <c r="I2" s="1" t="s">
        <v>16</v>
      </c>
      <c r="J2" s="1" t="s">
        <v>17</v>
      </c>
      <c r="K2" s="1" t="s">
        <v>18</v>
      </c>
      <c r="L2">
        <v>50000</v>
      </c>
      <c r="M2" s="1" t="s">
        <v>16</v>
      </c>
      <c r="N2" s="1" t="s">
        <v>16</v>
      </c>
      <c r="O2" s="1" t="s">
        <v>16</v>
      </c>
    </row>
    <row r="3" spans="1:15" x14ac:dyDescent="0.25">
      <c r="A3" s="1" t="s">
        <v>19</v>
      </c>
      <c r="B3" s="1" t="s">
        <v>16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>
        <v>44974.8</v>
      </c>
      <c r="I3" s="1" t="s">
        <v>16</v>
      </c>
      <c r="J3" s="1" t="s">
        <v>20</v>
      </c>
      <c r="K3" s="1" t="s">
        <v>21</v>
      </c>
      <c r="L3">
        <v>50000</v>
      </c>
      <c r="M3" s="1" t="s">
        <v>16</v>
      </c>
      <c r="N3" s="1" t="s">
        <v>16</v>
      </c>
      <c r="O3" s="1" t="s">
        <v>16</v>
      </c>
    </row>
    <row r="4" spans="1:15" x14ac:dyDescent="0.25">
      <c r="A4" s="1" t="s">
        <v>22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  <c r="H4">
        <v>44946.5</v>
      </c>
      <c r="I4" s="1" t="s">
        <v>16</v>
      </c>
      <c r="J4" s="1" t="s">
        <v>23</v>
      </c>
      <c r="K4" s="1" t="s">
        <v>24</v>
      </c>
      <c r="L4">
        <v>50000</v>
      </c>
      <c r="M4" s="1" t="s">
        <v>16</v>
      </c>
      <c r="N4" s="1" t="s">
        <v>16</v>
      </c>
      <c r="O4" s="1" t="s">
        <v>16</v>
      </c>
    </row>
    <row r="5" spans="1:15" x14ac:dyDescent="0.25">
      <c r="A5" s="1" t="s">
        <v>25</v>
      </c>
      <c r="B5" s="1" t="s">
        <v>16</v>
      </c>
      <c r="C5" s="1" t="s">
        <v>16</v>
      </c>
      <c r="D5" s="1" t="s">
        <v>16</v>
      </c>
      <c r="E5" s="1" t="s">
        <v>16</v>
      </c>
      <c r="F5" s="1" t="s">
        <v>16</v>
      </c>
      <c r="G5" s="1" t="s">
        <v>16</v>
      </c>
      <c r="H5">
        <v>37558.800000000003</v>
      </c>
      <c r="I5" s="1" t="s">
        <v>16</v>
      </c>
      <c r="J5" s="1" t="s">
        <v>17</v>
      </c>
      <c r="K5" s="1" t="s">
        <v>26</v>
      </c>
      <c r="L5">
        <v>50000</v>
      </c>
      <c r="M5" s="1" t="s">
        <v>16</v>
      </c>
      <c r="N5" s="1" t="s">
        <v>16</v>
      </c>
      <c r="O5" s="1" t="s">
        <v>16</v>
      </c>
    </row>
    <row r="6" spans="1:15" x14ac:dyDescent="0.25">
      <c r="A6" s="1" t="s">
        <v>27</v>
      </c>
      <c r="B6" s="1" t="s">
        <v>16</v>
      </c>
      <c r="C6" s="1" t="s">
        <v>16</v>
      </c>
      <c r="D6" s="1" t="s">
        <v>16</v>
      </c>
      <c r="E6" s="1" t="s">
        <v>16</v>
      </c>
      <c r="F6" s="1" t="s">
        <v>16</v>
      </c>
      <c r="G6" s="1" t="s">
        <v>16</v>
      </c>
      <c r="H6">
        <v>36438.5</v>
      </c>
      <c r="I6" s="1" t="s">
        <v>16</v>
      </c>
      <c r="J6" s="1" t="s">
        <v>20</v>
      </c>
      <c r="K6" s="1" t="s">
        <v>18</v>
      </c>
      <c r="L6">
        <v>50000</v>
      </c>
      <c r="M6" s="1" t="s">
        <v>16</v>
      </c>
      <c r="N6" s="1" t="s">
        <v>16</v>
      </c>
      <c r="O6" s="1" t="s">
        <v>16</v>
      </c>
    </row>
    <row r="7" spans="1:15" x14ac:dyDescent="0.25">
      <c r="A7" s="1" t="s">
        <v>28</v>
      </c>
      <c r="B7" s="1" t="s">
        <v>16</v>
      </c>
      <c r="C7" s="1" t="s">
        <v>16</v>
      </c>
      <c r="D7" s="1" t="s">
        <v>16</v>
      </c>
      <c r="E7" s="1" t="s">
        <v>16</v>
      </c>
      <c r="F7" s="1" t="s">
        <v>16</v>
      </c>
      <c r="G7" s="1" t="s">
        <v>16</v>
      </c>
      <c r="H7">
        <v>46311.4</v>
      </c>
      <c r="I7" s="1" t="s">
        <v>16</v>
      </c>
      <c r="J7" s="1" t="s">
        <v>23</v>
      </c>
      <c r="K7" s="1" t="s">
        <v>29</v>
      </c>
      <c r="L7">
        <v>75000</v>
      </c>
      <c r="M7" s="1" t="s">
        <v>16</v>
      </c>
      <c r="N7" s="1" t="s">
        <v>16</v>
      </c>
      <c r="O7" s="1" t="s">
        <v>16</v>
      </c>
    </row>
    <row r="8" spans="1:15" x14ac:dyDescent="0.25">
      <c r="A8" s="1" t="s">
        <v>30</v>
      </c>
      <c r="B8" s="1" t="s">
        <v>16</v>
      </c>
      <c r="C8" s="1" t="s">
        <v>16</v>
      </c>
      <c r="D8" s="1" t="s">
        <v>16</v>
      </c>
      <c r="E8" s="1" t="s">
        <v>16</v>
      </c>
      <c r="F8" s="1" t="s">
        <v>16</v>
      </c>
      <c r="G8" s="1" t="s">
        <v>16</v>
      </c>
      <c r="H8">
        <v>52229.5</v>
      </c>
      <c r="I8" s="1" t="s">
        <v>16</v>
      </c>
      <c r="J8" s="1" t="s">
        <v>23</v>
      </c>
      <c r="K8" s="1" t="s">
        <v>24</v>
      </c>
      <c r="L8">
        <v>75000</v>
      </c>
      <c r="M8" s="1" t="s">
        <v>16</v>
      </c>
      <c r="N8" s="1" t="s">
        <v>16</v>
      </c>
      <c r="O8" s="1" t="s">
        <v>16</v>
      </c>
    </row>
    <row r="9" spans="1:15" x14ac:dyDescent="0.25">
      <c r="A9" s="1" t="s">
        <v>31</v>
      </c>
      <c r="B9" s="1" t="s">
        <v>16</v>
      </c>
      <c r="C9" s="1" t="s">
        <v>16</v>
      </c>
      <c r="D9" s="1" t="s">
        <v>16</v>
      </c>
      <c r="E9" s="1" t="s">
        <v>16</v>
      </c>
      <c r="F9" s="1" t="s">
        <v>16</v>
      </c>
      <c r="G9" s="1" t="s">
        <v>16</v>
      </c>
      <c r="H9">
        <v>35137</v>
      </c>
      <c r="I9" s="1" t="s">
        <v>16</v>
      </c>
      <c r="J9" s="1" t="s">
        <v>17</v>
      </c>
      <c r="K9" s="1" t="s">
        <v>32</v>
      </c>
      <c r="L9">
        <v>75000</v>
      </c>
      <c r="M9" s="1" t="s">
        <v>16</v>
      </c>
      <c r="N9" s="1" t="s">
        <v>16</v>
      </c>
      <c r="O9" s="1" t="s">
        <v>16</v>
      </c>
    </row>
    <row r="10" spans="1:15" x14ac:dyDescent="0.25">
      <c r="A10" s="1" t="s">
        <v>33</v>
      </c>
      <c r="B10" s="1" t="s">
        <v>16</v>
      </c>
      <c r="C10" s="1" t="s">
        <v>16</v>
      </c>
      <c r="D10" s="1" t="s">
        <v>16</v>
      </c>
      <c r="E10" s="1" t="s">
        <v>16</v>
      </c>
      <c r="F10" s="1" t="s">
        <v>16</v>
      </c>
      <c r="G10" s="1" t="s">
        <v>16</v>
      </c>
      <c r="H10">
        <v>27637.1</v>
      </c>
      <c r="I10" s="1" t="s">
        <v>16</v>
      </c>
      <c r="J10" s="1" t="s">
        <v>17</v>
      </c>
      <c r="K10" s="1" t="s">
        <v>18</v>
      </c>
      <c r="L10">
        <v>75000</v>
      </c>
      <c r="M10" s="1" t="s">
        <v>16</v>
      </c>
      <c r="N10" s="1" t="s">
        <v>16</v>
      </c>
      <c r="O10" s="1" t="s">
        <v>16</v>
      </c>
    </row>
    <row r="11" spans="1:15" x14ac:dyDescent="0.25">
      <c r="A11" s="1" t="s">
        <v>34</v>
      </c>
      <c r="B11" s="1" t="s">
        <v>16</v>
      </c>
      <c r="C11" s="1" t="s">
        <v>16</v>
      </c>
      <c r="D11" s="1" t="s">
        <v>16</v>
      </c>
      <c r="E11" s="1" t="s">
        <v>16</v>
      </c>
      <c r="F11" s="1" t="s">
        <v>16</v>
      </c>
      <c r="G11" s="1" t="s">
        <v>16</v>
      </c>
      <c r="H11">
        <v>27534.799999999999</v>
      </c>
      <c r="I11" s="1" t="s">
        <v>16</v>
      </c>
      <c r="J11" s="1" t="s">
        <v>20</v>
      </c>
      <c r="K11" s="1" t="s">
        <v>35</v>
      </c>
      <c r="L11">
        <v>75000</v>
      </c>
      <c r="M11" s="1" t="s">
        <v>16</v>
      </c>
      <c r="N11" s="1" t="s">
        <v>16</v>
      </c>
      <c r="O11" s="1" t="s">
        <v>16</v>
      </c>
    </row>
    <row r="12" spans="1:15" x14ac:dyDescent="0.25">
      <c r="A12" s="1" t="s">
        <v>36</v>
      </c>
      <c r="B12" s="1" t="s">
        <v>16</v>
      </c>
      <c r="C12" s="1" t="s">
        <v>16</v>
      </c>
      <c r="D12" s="1" t="s">
        <v>16</v>
      </c>
      <c r="E12" s="1" t="s">
        <v>16</v>
      </c>
      <c r="F12" s="1" t="s">
        <v>16</v>
      </c>
      <c r="G12" s="1" t="s">
        <v>16</v>
      </c>
      <c r="H12">
        <v>19341.7</v>
      </c>
      <c r="I12" s="1" t="s">
        <v>16</v>
      </c>
      <c r="J12" s="1" t="s">
        <v>20</v>
      </c>
      <c r="K12" s="1" t="s">
        <v>37</v>
      </c>
      <c r="L12">
        <v>75000</v>
      </c>
      <c r="M12" s="1" t="s">
        <v>16</v>
      </c>
      <c r="N12" s="1" t="s">
        <v>16</v>
      </c>
      <c r="O12" s="1" t="s">
        <v>16</v>
      </c>
    </row>
    <row r="13" spans="1:15" x14ac:dyDescent="0.25">
      <c r="A13" s="1" t="s">
        <v>38</v>
      </c>
      <c r="B13" s="1" t="s">
        <v>16</v>
      </c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H13">
        <v>22521.599999999999</v>
      </c>
      <c r="I13" s="1" t="s">
        <v>16</v>
      </c>
      <c r="J13" s="1" t="s">
        <v>17</v>
      </c>
      <c r="K13" s="1" t="s">
        <v>39</v>
      </c>
      <c r="L13">
        <v>75000</v>
      </c>
      <c r="M13" s="1" t="s">
        <v>16</v>
      </c>
      <c r="N13" s="1" t="s">
        <v>16</v>
      </c>
      <c r="O13" s="1" t="s">
        <v>16</v>
      </c>
    </row>
    <row r="14" spans="1:15" x14ac:dyDescent="0.25">
      <c r="A14" s="1" t="s">
        <v>40</v>
      </c>
      <c r="B14" s="1" t="s">
        <v>16</v>
      </c>
      <c r="C14" s="1" t="s">
        <v>16</v>
      </c>
      <c r="D14" s="1" t="s">
        <v>16</v>
      </c>
      <c r="E14" s="1" t="s">
        <v>16</v>
      </c>
      <c r="F14" s="1" t="s">
        <v>16</v>
      </c>
      <c r="G14" s="1" t="s">
        <v>16</v>
      </c>
      <c r="H14">
        <v>13682.9</v>
      </c>
      <c r="I14" s="1" t="s">
        <v>16</v>
      </c>
      <c r="J14" s="1" t="s">
        <v>17</v>
      </c>
      <c r="K14" s="1" t="s">
        <v>41</v>
      </c>
      <c r="L14">
        <v>75000</v>
      </c>
      <c r="M14" s="1" t="s">
        <v>16</v>
      </c>
      <c r="N14" s="1" t="s">
        <v>16</v>
      </c>
      <c r="O14" s="1" t="s">
        <v>16</v>
      </c>
    </row>
    <row r="15" spans="1:15" x14ac:dyDescent="0.25">
      <c r="A15" s="1" t="s">
        <v>42</v>
      </c>
      <c r="B15" s="1" t="s">
        <v>16</v>
      </c>
      <c r="C15" s="1" t="s">
        <v>16</v>
      </c>
      <c r="D15" s="1" t="s">
        <v>16</v>
      </c>
      <c r="E15" s="1" t="s">
        <v>16</v>
      </c>
      <c r="F15" s="1" t="s">
        <v>16</v>
      </c>
      <c r="G15" s="1" t="s">
        <v>16</v>
      </c>
      <c r="H15">
        <v>28464.799999999999</v>
      </c>
      <c r="I15" s="1" t="s">
        <v>16</v>
      </c>
      <c r="J15" s="1" t="s">
        <v>20</v>
      </c>
      <c r="K15" s="1" t="s">
        <v>43</v>
      </c>
      <c r="L15">
        <v>100000</v>
      </c>
      <c r="M15" s="1" t="s">
        <v>16</v>
      </c>
      <c r="N15" s="1" t="s">
        <v>16</v>
      </c>
      <c r="O15" s="1" t="s">
        <v>16</v>
      </c>
    </row>
    <row r="16" spans="1:15" x14ac:dyDescent="0.25">
      <c r="A16" s="1" t="s">
        <v>44</v>
      </c>
      <c r="B16" s="1" t="s">
        <v>16</v>
      </c>
      <c r="C16" s="1" t="s">
        <v>16</v>
      </c>
      <c r="D16" s="1" t="s">
        <v>16</v>
      </c>
      <c r="E16" s="1" t="s">
        <v>16</v>
      </c>
      <c r="F16" s="1" t="s">
        <v>16</v>
      </c>
      <c r="G16" s="1" t="s">
        <v>16</v>
      </c>
      <c r="H16">
        <v>19421.099999999999</v>
      </c>
      <c r="I16" s="1" t="s">
        <v>16</v>
      </c>
      <c r="J16" s="1" t="s">
        <v>17</v>
      </c>
      <c r="K16" s="1" t="s">
        <v>45</v>
      </c>
      <c r="L16">
        <v>100000</v>
      </c>
      <c r="M16" s="1" t="s">
        <v>16</v>
      </c>
      <c r="N16" s="1" t="s">
        <v>16</v>
      </c>
      <c r="O16" s="1" t="s">
        <v>16</v>
      </c>
    </row>
    <row r="17" spans="1:15" x14ac:dyDescent="0.25">
      <c r="A17" s="1" t="s">
        <v>46</v>
      </c>
      <c r="B17" s="1" t="s">
        <v>16</v>
      </c>
      <c r="C17" s="1" t="s">
        <v>16</v>
      </c>
      <c r="D17" s="1" t="s">
        <v>16</v>
      </c>
      <c r="E17" s="1" t="s">
        <v>16</v>
      </c>
      <c r="F17" s="1" t="s">
        <v>16</v>
      </c>
      <c r="G17" s="1" t="s">
        <v>16</v>
      </c>
      <c r="H17">
        <v>14289.6</v>
      </c>
      <c r="I17" s="1" t="s">
        <v>16</v>
      </c>
      <c r="J17" s="1" t="s">
        <v>20</v>
      </c>
      <c r="K17" s="1" t="s">
        <v>47</v>
      </c>
      <c r="L17">
        <v>100000</v>
      </c>
      <c r="M17" s="1" t="s">
        <v>16</v>
      </c>
      <c r="N17" s="1" t="s">
        <v>16</v>
      </c>
      <c r="O17" s="1" t="s">
        <v>16</v>
      </c>
    </row>
    <row r="18" spans="1:15" x14ac:dyDescent="0.25">
      <c r="A18" s="1" t="s">
        <v>48</v>
      </c>
      <c r="B18" s="1" t="s">
        <v>16</v>
      </c>
      <c r="C18" s="1" t="s">
        <v>16</v>
      </c>
      <c r="D18" s="1" t="s">
        <v>16</v>
      </c>
      <c r="E18" s="1" t="s">
        <v>16</v>
      </c>
      <c r="F18" s="1" t="s">
        <v>16</v>
      </c>
      <c r="G18" s="1" t="s">
        <v>16</v>
      </c>
      <c r="H18">
        <v>31144.400000000001</v>
      </c>
      <c r="I18" s="1" t="s">
        <v>16</v>
      </c>
      <c r="J18" s="1" t="s">
        <v>17</v>
      </c>
      <c r="K18" s="1" t="s">
        <v>49</v>
      </c>
      <c r="L18">
        <v>100000</v>
      </c>
      <c r="M18" s="1" t="s">
        <v>16</v>
      </c>
      <c r="N18" s="1" t="s">
        <v>16</v>
      </c>
      <c r="O18" s="1" t="s">
        <v>16</v>
      </c>
    </row>
    <row r="19" spans="1:15" x14ac:dyDescent="0.25">
      <c r="A19" s="1" t="s">
        <v>50</v>
      </c>
      <c r="B19" s="1" t="s">
        <v>16</v>
      </c>
      <c r="C19" s="1" t="s">
        <v>16</v>
      </c>
      <c r="D19" s="1" t="s">
        <v>16</v>
      </c>
      <c r="E19" s="1" t="s">
        <v>16</v>
      </c>
      <c r="F19" s="1" t="s">
        <v>16</v>
      </c>
      <c r="G19" s="1" t="s">
        <v>16</v>
      </c>
      <c r="H19">
        <v>83162.7</v>
      </c>
      <c r="I19" s="1" t="s">
        <v>16</v>
      </c>
      <c r="J19" s="1" t="s">
        <v>17</v>
      </c>
      <c r="K19" s="1" t="s">
        <v>43</v>
      </c>
      <c r="L19">
        <v>100000</v>
      </c>
      <c r="M19" s="1" t="s">
        <v>16</v>
      </c>
      <c r="N19" s="1" t="s">
        <v>16</v>
      </c>
      <c r="O19" s="1" t="s">
        <v>16</v>
      </c>
    </row>
    <row r="20" spans="1:15" x14ac:dyDescent="0.25">
      <c r="A20" s="1" t="s">
        <v>51</v>
      </c>
      <c r="B20" s="1" t="s">
        <v>16</v>
      </c>
      <c r="C20" s="1" t="s">
        <v>16</v>
      </c>
      <c r="D20" s="1" t="s">
        <v>16</v>
      </c>
      <c r="E20" s="1" t="s">
        <v>16</v>
      </c>
      <c r="F20" s="1" t="s">
        <v>16</v>
      </c>
      <c r="G20" s="1" t="s">
        <v>16</v>
      </c>
      <c r="H20">
        <v>80685.8</v>
      </c>
      <c r="I20" s="1" t="s">
        <v>16</v>
      </c>
      <c r="J20" s="1" t="s">
        <v>52</v>
      </c>
      <c r="K20" s="1" t="s">
        <v>39</v>
      </c>
      <c r="L20">
        <v>100000</v>
      </c>
      <c r="M20" s="1" t="s">
        <v>16</v>
      </c>
      <c r="N20" s="1" t="s">
        <v>16</v>
      </c>
      <c r="O20" s="1" t="s">
        <v>16</v>
      </c>
    </row>
    <row r="21" spans="1:15" x14ac:dyDescent="0.25">
      <c r="A21" s="1" t="s">
        <v>53</v>
      </c>
      <c r="B21" s="1" t="s">
        <v>16</v>
      </c>
      <c r="C21" s="1" t="s">
        <v>16</v>
      </c>
      <c r="D21" s="1" t="s">
        <v>16</v>
      </c>
      <c r="E21" s="1" t="s">
        <v>16</v>
      </c>
      <c r="F21" s="1" t="s">
        <v>16</v>
      </c>
      <c r="G21" s="1" t="s">
        <v>16</v>
      </c>
      <c r="H21">
        <v>114660.6</v>
      </c>
      <c r="I21" s="1" t="s">
        <v>16</v>
      </c>
      <c r="J21" s="1" t="s">
        <v>23</v>
      </c>
      <c r="K21" s="1" t="s">
        <v>54</v>
      </c>
      <c r="L21">
        <v>100000</v>
      </c>
      <c r="M21" s="1" t="s">
        <v>16</v>
      </c>
      <c r="N21" s="1" t="s">
        <v>16</v>
      </c>
      <c r="O21" s="1" t="s">
        <v>16</v>
      </c>
    </row>
    <row r="22" spans="1:15" x14ac:dyDescent="0.25">
      <c r="A22" s="1" t="s">
        <v>55</v>
      </c>
      <c r="B22" s="1" t="s">
        <v>16</v>
      </c>
      <c r="C22" s="1" t="s">
        <v>16</v>
      </c>
      <c r="D22" s="1" t="s">
        <v>16</v>
      </c>
      <c r="E22" s="1" t="s">
        <v>16</v>
      </c>
      <c r="F22" s="1" t="s">
        <v>16</v>
      </c>
      <c r="G22" s="1" t="s">
        <v>16</v>
      </c>
      <c r="H22">
        <v>93382.6</v>
      </c>
      <c r="I22" s="1" t="s">
        <v>16</v>
      </c>
      <c r="J22" s="1" t="s">
        <v>17</v>
      </c>
      <c r="K22" s="1" t="s">
        <v>56</v>
      </c>
      <c r="L22">
        <v>100000</v>
      </c>
      <c r="M22" s="1" t="s">
        <v>16</v>
      </c>
      <c r="N22" s="1" t="s">
        <v>16</v>
      </c>
      <c r="O22" s="1" t="s">
        <v>16</v>
      </c>
    </row>
    <row r="23" spans="1:15" x14ac:dyDescent="0.25">
      <c r="A23" s="1" t="s">
        <v>57</v>
      </c>
      <c r="B23" s="1" t="s">
        <v>16</v>
      </c>
      <c r="C23" s="1" t="s">
        <v>16</v>
      </c>
      <c r="D23" s="1" t="s">
        <v>16</v>
      </c>
      <c r="E23" s="1" t="s">
        <v>16</v>
      </c>
      <c r="F23" s="1" t="s">
        <v>16</v>
      </c>
      <c r="G23" s="1" t="s">
        <v>16</v>
      </c>
      <c r="H23">
        <v>85928</v>
      </c>
      <c r="I23" s="1" t="s">
        <v>16</v>
      </c>
      <c r="J23" s="1" t="s">
        <v>23</v>
      </c>
      <c r="K23" s="1" t="s">
        <v>29</v>
      </c>
      <c r="L23">
        <v>100000</v>
      </c>
      <c r="M23" s="1" t="s">
        <v>16</v>
      </c>
      <c r="N23" s="1" t="s">
        <v>16</v>
      </c>
      <c r="O23" s="1" t="s">
        <v>16</v>
      </c>
    </row>
    <row r="24" spans="1:15" x14ac:dyDescent="0.25">
      <c r="A24" s="1" t="s">
        <v>58</v>
      </c>
      <c r="B24" s="1" t="s">
        <v>16</v>
      </c>
      <c r="C24" s="1" t="s">
        <v>16</v>
      </c>
      <c r="D24" s="1" t="s">
        <v>16</v>
      </c>
      <c r="E24" s="1" t="s">
        <v>16</v>
      </c>
      <c r="F24" s="1" t="s">
        <v>16</v>
      </c>
      <c r="G24" s="1" t="s">
        <v>16</v>
      </c>
      <c r="H24">
        <v>67829.100000000006</v>
      </c>
      <c r="I24" s="1" t="s">
        <v>16</v>
      </c>
      <c r="J24" s="1" t="s">
        <v>17</v>
      </c>
      <c r="K24" s="1" t="s">
        <v>18</v>
      </c>
      <c r="L24">
        <v>100000</v>
      </c>
      <c r="M24" s="1" t="s">
        <v>16</v>
      </c>
      <c r="N24" s="1" t="s">
        <v>16</v>
      </c>
      <c r="O24" s="1" t="s">
        <v>16</v>
      </c>
    </row>
    <row r="25" spans="1:15" x14ac:dyDescent="0.25">
      <c r="A25" s="1" t="s">
        <v>59</v>
      </c>
      <c r="B25" s="1" t="s">
        <v>16</v>
      </c>
      <c r="C25" s="1" t="s">
        <v>16</v>
      </c>
      <c r="D25" s="1" t="s">
        <v>16</v>
      </c>
      <c r="E25" s="1" t="s">
        <v>16</v>
      </c>
      <c r="F25" s="1" t="s">
        <v>16</v>
      </c>
      <c r="G25" s="1" t="s">
        <v>16</v>
      </c>
      <c r="H25">
        <v>48114.2</v>
      </c>
      <c r="I25" s="1" t="s">
        <v>16</v>
      </c>
      <c r="J25" s="1" t="s">
        <v>20</v>
      </c>
      <c r="K25" s="1" t="s">
        <v>32</v>
      </c>
      <c r="L25">
        <v>100000</v>
      </c>
      <c r="M25" s="1" t="s">
        <v>16</v>
      </c>
      <c r="N25" s="1" t="s">
        <v>16</v>
      </c>
      <c r="O25" s="1" t="s">
        <v>16</v>
      </c>
    </row>
    <row r="26" spans="1:15" x14ac:dyDescent="0.25">
      <c r="A26" s="1" t="s">
        <v>60</v>
      </c>
      <c r="B26" s="1" t="s">
        <v>16</v>
      </c>
      <c r="C26" s="1" t="s">
        <v>16</v>
      </c>
      <c r="D26" s="1" t="s">
        <v>16</v>
      </c>
      <c r="E26" s="1" t="s">
        <v>16</v>
      </c>
      <c r="F26" s="1" t="s">
        <v>16</v>
      </c>
      <c r="G26" s="1" t="s">
        <v>16</v>
      </c>
      <c r="H26">
        <v>64467.4</v>
      </c>
      <c r="I26" s="1" t="s">
        <v>16</v>
      </c>
      <c r="J26" s="1" t="s">
        <v>61</v>
      </c>
      <c r="K26" s="1" t="s">
        <v>62</v>
      </c>
      <c r="L26">
        <v>100000</v>
      </c>
      <c r="M26" s="1" t="s">
        <v>16</v>
      </c>
      <c r="N26" s="1" t="s">
        <v>16</v>
      </c>
      <c r="O26" s="1" t="s">
        <v>16</v>
      </c>
    </row>
    <row r="27" spans="1:15" x14ac:dyDescent="0.25">
      <c r="A27" s="1" t="s">
        <v>63</v>
      </c>
      <c r="B27" s="1" t="s">
        <v>16</v>
      </c>
      <c r="C27" s="1" t="s">
        <v>16</v>
      </c>
      <c r="D27" s="1" t="s">
        <v>16</v>
      </c>
      <c r="E27" s="1" t="s">
        <v>16</v>
      </c>
      <c r="F27" s="1" t="s">
        <v>16</v>
      </c>
      <c r="G27" s="1" t="s">
        <v>16</v>
      </c>
      <c r="H27">
        <v>73444.399999999994</v>
      </c>
      <c r="I27" s="1" t="s">
        <v>16</v>
      </c>
      <c r="J27" s="1" t="s">
        <v>17</v>
      </c>
      <c r="K27" s="1" t="s">
        <v>62</v>
      </c>
      <c r="L27">
        <v>100000</v>
      </c>
      <c r="M27" s="1" t="s">
        <v>16</v>
      </c>
      <c r="N27" s="1" t="s">
        <v>16</v>
      </c>
      <c r="O27" s="1" t="s">
        <v>16</v>
      </c>
    </row>
    <row r="28" spans="1:15" x14ac:dyDescent="0.25">
      <c r="A28" s="1" t="s">
        <v>64</v>
      </c>
      <c r="B28" s="1" t="s">
        <v>16</v>
      </c>
      <c r="C28" s="1" t="s">
        <v>16</v>
      </c>
      <c r="D28" s="1" t="s">
        <v>16</v>
      </c>
      <c r="E28" s="1" t="s">
        <v>16</v>
      </c>
      <c r="F28" s="1" t="s">
        <v>16</v>
      </c>
      <c r="G28" s="1" t="s">
        <v>16</v>
      </c>
      <c r="H28">
        <v>17556.3</v>
      </c>
      <c r="I28" s="1" t="s">
        <v>16</v>
      </c>
      <c r="J28" s="1" t="s">
        <v>52</v>
      </c>
      <c r="K28" s="1" t="s">
        <v>35</v>
      </c>
      <c r="L28">
        <v>100000</v>
      </c>
      <c r="M28" s="1" t="s">
        <v>16</v>
      </c>
      <c r="N28" s="1" t="s">
        <v>16</v>
      </c>
      <c r="O28" s="1" t="s">
        <v>16</v>
      </c>
    </row>
    <row r="29" spans="1:15" x14ac:dyDescent="0.25">
      <c r="A29" s="1" t="s">
        <v>65</v>
      </c>
      <c r="B29" s="1" t="s">
        <v>16</v>
      </c>
      <c r="C29" s="1" t="s">
        <v>16</v>
      </c>
      <c r="D29" s="1" t="s">
        <v>16</v>
      </c>
      <c r="E29" s="1" t="s">
        <v>16</v>
      </c>
      <c r="F29" s="1" t="s">
        <v>16</v>
      </c>
      <c r="G29" s="1" t="s">
        <v>16</v>
      </c>
      <c r="H29">
        <v>29601.9</v>
      </c>
      <c r="I29" s="1" t="s">
        <v>16</v>
      </c>
      <c r="J29" s="1" t="s">
        <v>17</v>
      </c>
      <c r="K29" s="1" t="s">
        <v>43</v>
      </c>
      <c r="L29">
        <v>100000</v>
      </c>
      <c r="M29" s="1" t="s">
        <v>16</v>
      </c>
      <c r="N29" s="1" t="s">
        <v>16</v>
      </c>
      <c r="O29" s="1" t="s">
        <v>16</v>
      </c>
    </row>
    <row r="30" spans="1:15" x14ac:dyDescent="0.25">
      <c r="A30" s="1" t="s">
        <v>66</v>
      </c>
      <c r="B30" s="1" t="s">
        <v>16</v>
      </c>
      <c r="C30" s="1" t="s">
        <v>16</v>
      </c>
      <c r="D30" s="1" t="s">
        <v>16</v>
      </c>
      <c r="E30" s="1" t="s">
        <v>16</v>
      </c>
      <c r="F30" s="1" t="s">
        <v>16</v>
      </c>
      <c r="G30" s="1" t="s">
        <v>16</v>
      </c>
      <c r="H30">
        <v>22128.2</v>
      </c>
      <c r="I30" s="1" t="s">
        <v>16</v>
      </c>
      <c r="J30" s="1" t="s">
        <v>52</v>
      </c>
      <c r="K30" s="1" t="s">
        <v>54</v>
      </c>
      <c r="L30">
        <v>100000</v>
      </c>
      <c r="M30" s="1" t="s">
        <v>16</v>
      </c>
      <c r="N30" s="1" t="s">
        <v>16</v>
      </c>
      <c r="O30" s="1" t="s">
        <v>16</v>
      </c>
    </row>
    <row r="31" spans="1:15" x14ac:dyDescent="0.25">
      <c r="A31" s="1" t="s">
        <v>67</v>
      </c>
      <c r="B31" s="1" t="s">
        <v>16</v>
      </c>
      <c r="C31" s="1" t="s">
        <v>16</v>
      </c>
      <c r="D31" s="1" t="s">
        <v>16</v>
      </c>
      <c r="E31" s="1" t="s">
        <v>16</v>
      </c>
      <c r="F31" s="1" t="s">
        <v>16</v>
      </c>
      <c r="G31" s="1" t="s">
        <v>16</v>
      </c>
      <c r="H31">
        <v>82374</v>
      </c>
      <c r="I31" s="1" t="s">
        <v>16</v>
      </c>
      <c r="J31" s="1" t="s">
        <v>20</v>
      </c>
      <c r="K31" s="1" t="s">
        <v>41</v>
      </c>
      <c r="L31">
        <v>75000</v>
      </c>
      <c r="M31" s="1" t="s">
        <v>16</v>
      </c>
      <c r="N31" s="1" t="s">
        <v>16</v>
      </c>
      <c r="O31" s="1" t="s">
        <v>16</v>
      </c>
    </row>
    <row r="32" spans="1:15" x14ac:dyDescent="0.25">
      <c r="A32" s="1" t="s">
        <v>68</v>
      </c>
      <c r="B32" s="1" t="s">
        <v>16</v>
      </c>
      <c r="C32" s="1" t="s">
        <v>16</v>
      </c>
      <c r="D32" s="1" t="s">
        <v>16</v>
      </c>
      <c r="E32" s="1" t="s">
        <v>16</v>
      </c>
      <c r="F32" s="1" t="s">
        <v>16</v>
      </c>
      <c r="G32" s="1" t="s">
        <v>16</v>
      </c>
      <c r="H32">
        <v>69891.899999999994</v>
      </c>
      <c r="I32" s="1" t="s">
        <v>16</v>
      </c>
      <c r="J32" s="1" t="s">
        <v>52</v>
      </c>
      <c r="K32" s="1" t="s">
        <v>26</v>
      </c>
      <c r="L32">
        <v>75000</v>
      </c>
      <c r="M32" s="1" t="s">
        <v>16</v>
      </c>
      <c r="N32" s="1" t="s">
        <v>16</v>
      </c>
      <c r="O32" s="1" t="s">
        <v>16</v>
      </c>
    </row>
    <row r="33" spans="1:15" x14ac:dyDescent="0.25">
      <c r="A33" s="1" t="s">
        <v>69</v>
      </c>
      <c r="B33" s="1" t="s">
        <v>16</v>
      </c>
      <c r="C33" s="1" t="s">
        <v>16</v>
      </c>
      <c r="D33" s="1" t="s">
        <v>16</v>
      </c>
      <c r="E33" s="1" t="s">
        <v>16</v>
      </c>
      <c r="F33" s="1" t="s">
        <v>16</v>
      </c>
      <c r="G33" s="1" t="s">
        <v>16</v>
      </c>
      <c r="H33">
        <v>22573</v>
      </c>
      <c r="I33" s="1" t="s">
        <v>16</v>
      </c>
      <c r="J33" s="1" t="s">
        <v>52</v>
      </c>
      <c r="K33" s="1" t="s">
        <v>47</v>
      </c>
      <c r="L33">
        <v>75000</v>
      </c>
      <c r="M33" s="1" t="s">
        <v>16</v>
      </c>
      <c r="N33" s="1" t="s">
        <v>16</v>
      </c>
      <c r="O33" s="1" t="s">
        <v>16</v>
      </c>
    </row>
    <row r="34" spans="1:15" x14ac:dyDescent="0.25">
      <c r="A34" s="1" t="s">
        <v>70</v>
      </c>
      <c r="B34" s="1" t="s">
        <v>16</v>
      </c>
      <c r="C34" s="1" t="s">
        <v>16</v>
      </c>
      <c r="D34" s="1" t="s">
        <v>16</v>
      </c>
      <c r="E34" s="1" t="s">
        <v>16</v>
      </c>
      <c r="F34" s="1" t="s">
        <v>16</v>
      </c>
      <c r="G34" s="1" t="s">
        <v>16</v>
      </c>
      <c r="H34">
        <v>33477.199999999997</v>
      </c>
      <c r="I34" s="1" t="s">
        <v>16</v>
      </c>
      <c r="J34" s="1" t="s">
        <v>17</v>
      </c>
      <c r="K34" s="1" t="s">
        <v>56</v>
      </c>
      <c r="L34">
        <v>75000</v>
      </c>
      <c r="M34" s="1" t="s">
        <v>16</v>
      </c>
      <c r="N34" s="1" t="s">
        <v>16</v>
      </c>
      <c r="O34" s="1" t="s">
        <v>16</v>
      </c>
    </row>
    <row r="35" spans="1:15" x14ac:dyDescent="0.25">
      <c r="A35" s="1" t="s">
        <v>71</v>
      </c>
      <c r="B35" s="1" t="s">
        <v>16</v>
      </c>
      <c r="C35" s="1" t="s">
        <v>16</v>
      </c>
      <c r="D35" s="1" t="s">
        <v>16</v>
      </c>
      <c r="E35" s="1" t="s">
        <v>16</v>
      </c>
      <c r="F35" s="1" t="s">
        <v>16</v>
      </c>
      <c r="G35" s="1" t="s">
        <v>16</v>
      </c>
      <c r="H35">
        <v>30555.3</v>
      </c>
      <c r="I35" s="1" t="s">
        <v>16</v>
      </c>
      <c r="J35" s="1" t="s">
        <v>17</v>
      </c>
      <c r="K35" s="1" t="s">
        <v>24</v>
      </c>
      <c r="L35">
        <v>75000</v>
      </c>
      <c r="M35" s="1" t="s">
        <v>16</v>
      </c>
      <c r="N35" s="1" t="s">
        <v>16</v>
      </c>
      <c r="O35" s="1" t="s">
        <v>16</v>
      </c>
    </row>
    <row r="36" spans="1:15" x14ac:dyDescent="0.25">
      <c r="A36" s="1" t="s">
        <v>72</v>
      </c>
      <c r="B36" s="1" t="s">
        <v>16</v>
      </c>
      <c r="C36" s="1" t="s">
        <v>16</v>
      </c>
      <c r="D36" s="1" t="s">
        <v>16</v>
      </c>
      <c r="E36" s="1" t="s">
        <v>16</v>
      </c>
      <c r="F36" s="1" t="s">
        <v>16</v>
      </c>
      <c r="G36" s="1" t="s">
        <v>16</v>
      </c>
      <c r="H36">
        <v>24513.200000000001</v>
      </c>
      <c r="I36" s="1" t="s">
        <v>16</v>
      </c>
      <c r="J36" s="1" t="s">
        <v>17</v>
      </c>
      <c r="K36" s="1" t="s">
        <v>49</v>
      </c>
      <c r="L36">
        <v>75000</v>
      </c>
      <c r="M36" s="1" t="s">
        <v>16</v>
      </c>
      <c r="N36" s="1" t="s">
        <v>16</v>
      </c>
      <c r="O36" s="1" t="s">
        <v>16</v>
      </c>
    </row>
    <row r="37" spans="1:15" x14ac:dyDescent="0.25">
      <c r="A37" s="1" t="s">
        <v>73</v>
      </c>
      <c r="B37" s="1" t="s">
        <v>16</v>
      </c>
      <c r="C37" s="1" t="s">
        <v>16</v>
      </c>
      <c r="D37" s="1" t="s">
        <v>16</v>
      </c>
      <c r="E37" s="1" t="s">
        <v>16</v>
      </c>
      <c r="F37" s="1" t="s">
        <v>16</v>
      </c>
      <c r="G37" s="1" t="s">
        <v>16</v>
      </c>
      <c r="H37">
        <v>13867.6</v>
      </c>
      <c r="I37" s="1" t="s">
        <v>16</v>
      </c>
      <c r="J37" s="1" t="s">
        <v>17</v>
      </c>
      <c r="K37" s="1" t="s">
        <v>54</v>
      </c>
      <c r="L37">
        <v>75000</v>
      </c>
      <c r="M37" s="1" t="s">
        <v>16</v>
      </c>
      <c r="N37" s="1" t="s">
        <v>16</v>
      </c>
      <c r="O37" s="1" t="s">
        <v>16</v>
      </c>
    </row>
    <row r="38" spans="1:15" x14ac:dyDescent="0.25">
      <c r="A38" s="1" t="s">
        <v>74</v>
      </c>
      <c r="B38" s="1" t="s">
        <v>16</v>
      </c>
      <c r="C38" s="1" t="s">
        <v>16</v>
      </c>
      <c r="D38" s="1" t="s">
        <v>16</v>
      </c>
      <c r="E38" s="1" t="s">
        <v>16</v>
      </c>
      <c r="F38" s="1" t="s">
        <v>16</v>
      </c>
      <c r="G38" s="1" t="s">
        <v>16</v>
      </c>
      <c r="H38">
        <v>60389.5</v>
      </c>
      <c r="I38" s="1" t="s">
        <v>16</v>
      </c>
      <c r="J38" s="1" t="s">
        <v>20</v>
      </c>
      <c r="K38" s="1" t="s">
        <v>32</v>
      </c>
      <c r="L38">
        <v>100000</v>
      </c>
      <c r="M38" s="1" t="s">
        <v>16</v>
      </c>
      <c r="N38" s="1" t="s">
        <v>16</v>
      </c>
      <c r="O38" s="1" t="s">
        <v>16</v>
      </c>
    </row>
    <row r="39" spans="1:15" x14ac:dyDescent="0.25">
      <c r="A39" s="1" t="s">
        <v>75</v>
      </c>
      <c r="B39" s="1" t="s">
        <v>16</v>
      </c>
      <c r="C39" s="1" t="s">
        <v>16</v>
      </c>
      <c r="D39" s="1" t="s">
        <v>16</v>
      </c>
      <c r="E39" s="1" t="s">
        <v>16</v>
      </c>
      <c r="F39" s="1" t="s">
        <v>16</v>
      </c>
      <c r="G39" s="1" t="s">
        <v>16</v>
      </c>
      <c r="H39">
        <v>50854.1</v>
      </c>
      <c r="I39" s="1" t="s">
        <v>16</v>
      </c>
      <c r="J39" s="1" t="s">
        <v>17</v>
      </c>
      <c r="K39" s="1" t="s">
        <v>56</v>
      </c>
      <c r="L39">
        <v>100000</v>
      </c>
      <c r="M39" s="1" t="s">
        <v>16</v>
      </c>
      <c r="N39" s="1" t="s">
        <v>16</v>
      </c>
      <c r="O39" s="1" t="s">
        <v>16</v>
      </c>
    </row>
    <row r="40" spans="1:15" x14ac:dyDescent="0.25">
      <c r="A40" s="1" t="s">
        <v>76</v>
      </c>
      <c r="B40" s="1" t="s">
        <v>16</v>
      </c>
      <c r="C40" s="1" t="s">
        <v>16</v>
      </c>
      <c r="D40" s="1" t="s">
        <v>16</v>
      </c>
      <c r="E40" s="1" t="s">
        <v>16</v>
      </c>
      <c r="F40" s="1" t="s">
        <v>16</v>
      </c>
      <c r="G40" s="1" t="s">
        <v>16</v>
      </c>
      <c r="H40">
        <v>42504.6</v>
      </c>
      <c r="I40" s="1" t="s">
        <v>16</v>
      </c>
      <c r="J40" s="1" t="s">
        <v>20</v>
      </c>
      <c r="K40" s="1" t="s">
        <v>41</v>
      </c>
      <c r="L40">
        <v>100000</v>
      </c>
      <c r="M40" s="1" t="s">
        <v>16</v>
      </c>
      <c r="N40" s="1" t="s">
        <v>16</v>
      </c>
      <c r="O40" s="1" t="s">
        <v>16</v>
      </c>
    </row>
    <row r="41" spans="1:15" x14ac:dyDescent="0.25">
      <c r="A41" s="1" t="s">
        <v>77</v>
      </c>
      <c r="B41" s="1" t="s">
        <v>16</v>
      </c>
      <c r="C41" s="1" t="s">
        <v>16</v>
      </c>
      <c r="D41" s="1" t="s">
        <v>16</v>
      </c>
      <c r="E41" s="1" t="s">
        <v>16</v>
      </c>
      <c r="F41" s="1" t="s">
        <v>16</v>
      </c>
      <c r="G41" s="1" t="s">
        <v>16</v>
      </c>
      <c r="H41">
        <v>68658.899999999994</v>
      </c>
      <c r="I41" s="1" t="s">
        <v>16</v>
      </c>
      <c r="J41" s="1" t="s">
        <v>17</v>
      </c>
      <c r="K41" s="1" t="s">
        <v>18</v>
      </c>
      <c r="L41">
        <v>100000</v>
      </c>
      <c r="M41" s="1" t="s">
        <v>16</v>
      </c>
      <c r="N41" s="1" t="s">
        <v>16</v>
      </c>
      <c r="O41" s="1" t="s">
        <v>16</v>
      </c>
    </row>
    <row r="42" spans="1:15" x14ac:dyDescent="0.25">
      <c r="A42" s="1" t="s">
        <v>78</v>
      </c>
      <c r="B42" s="1" t="s">
        <v>16</v>
      </c>
      <c r="C42" s="1" t="s">
        <v>16</v>
      </c>
      <c r="D42" s="1" t="s">
        <v>16</v>
      </c>
      <c r="E42" s="1" t="s">
        <v>16</v>
      </c>
      <c r="F42" s="1" t="s">
        <v>16</v>
      </c>
      <c r="G42" s="1" t="s">
        <v>16</v>
      </c>
      <c r="H42">
        <v>3708.1</v>
      </c>
      <c r="I42" s="1" t="s">
        <v>16</v>
      </c>
      <c r="J42" s="1" t="s">
        <v>17</v>
      </c>
      <c r="K42" s="1" t="s">
        <v>21</v>
      </c>
      <c r="L42">
        <v>100000</v>
      </c>
      <c r="M42" s="1" t="s">
        <v>16</v>
      </c>
      <c r="N42" s="1" t="s">
        <v>16</v>
      </c>
      <c r="O42" s="1" t="s">
        <v>16</v>
      </c>
    </row>
    <row r="43" spans="1:15" x14ac:dyDescent="0.25">
      <c r="A43" s="1" t="s">
        <v>79</v>
      </c>
      <c r="B43" s="1" t="s">
        <v>16</v>
      </c>
      <c r="C43" s="1" t="s">
        <v>16</v>
      </c>
      <c r="D43" s="1" t="s">
        <v>16</v>
      </c>
      <c r="E43" s="1" t="s">
        <v>16</v>
      </c>
      <c r="F43" s="1" t="s">
        <v>16</v>
      </c>
      <c r="G43" s="1" t="s">
        <v>16</v>
      </c>
      <c r="H43">
        <v>64542</v>
      </c>
      <c r="I43" s="1" t="s">
        <v>16</v>
      </c>
      <c r="J43" s="1" t="s">
        <v>52</v>
      </c>
      <c r="K43" s="1" t="s">
        <v>18</v>
      </c>
      <c r="L43">
        <v>75000</v>
      </c>
      <c r="M43" s="1" t="s">
        <v>16</v>
      </c>
      <c r="N43" s="1" t="s">
        <v>16</v>
      </c>
      <c r="O43" s="1" t="s">
        <v>16</v>
      </c>
    </row>
    <row r="44" spans="1:15" x14ac:dyDescent="0.25">
      <c r="A44" s="1" t="s">
        <v>80</v>
      </c>
      <c r="B44" s="1" t="s">
        <v>16</v>
      </c>
      <c r="C44" s="1" t="s">
        <v>16</v>
      </c>
      <c r="D44" s="1" t="s">
        <v>16</v>
      </c>
      <c r="E44" s="1" t="s">
        <v>16</v>
      </c>
      <c r="F44" s="1" t="s">
        <v>16</v>
      </c>
      <c r="G44" s="1" t="s">
        <v>16</v>
      </c>
      <c r="H44">
        <v>42074.2</v>
      </c>
      <c r="I44" s="1" t="s">
        <v>16</v>
      </c>
      <c r="J44" s="1" t="s">
        <v>23</v>
      </c>
      <c r="K44" s="1" t="s">
        <v>62</v>
      </c>
      <c r="L44">
        <v>75000</v>
      </c>
      <c r="M44" s="1" t="s">
        <v>16</v>
      </c>
      <c r="N44" s="1" t="s">
        <v>16</v>
      </c>
      <c r="O44" s="1" t="s">
        <v>16</v>
      </c>
    </row>
    <row r="45" spans="1:15" x14ac:dyDescent="0.25">
      <c r="A45" s="1" t="s">
        <v>81</v>
      </c>
      <c r="B45" s="1" t="s">
        <v>16</v>
      </c>
      <c r="C45" s="1" t="s">
        <v>16</v>
      </c>
      <c r="D45" s="1" t="s">
        <v>16</v>
      </c>
      <c r="E45" s="1" t="s">
        <v>16</v>
      </c>
      <c r="F45" s="1" t="s">
        <v>16</v>
      </c>
      <c r="G45" s="1" t="s">
        <v>16</v>
      </c>
      <c r="H45">
        <v>27394.2</v>
      </c>
      <c r="I45" s="1" t="s">
        <v>16</v>
      </c>
      <c r="J45" s="1" t="s">
        <v>17</v>
      </c>
      <c r="K45" s="1" t="s">
        <v>39</v>
      </c>
      <c r="L45">
        <v>75000</v>
      </c>
      <c r="M45" s="1" t="s">
        <v>16</v>
      </c>
      <c r="N45" s="1" t="s">
        <v>16</v>
      </c>
      <c r="O45" s="1" t="s">
        <v>16</v>
      </c>
    </row>
    <row r="46" spans="1:15" x14ac:dyDescent="0.25">
      <c r="A46" s="1" t="s">
        <v>82</v>
      </c>
      <c r="B46" s="1" t="s">
        <v>16</v>
      </c>
      <c r="C46" s="1" t="s">
        <v>16</v>
      </c>
      <c r="D46" s="1" t="s">
        <v>16</v>
      </c>
      <c r="E46" s="1" t="s">
        <v>16</v>
      </c>
      <c r="F46" s="1" t="s">
        <v>16</v>
      </c>
      <c r="G46" s="1" t="s">
        <v>16</v>
      </c>
      <c r="H46">
        <v>79420.600000000006</v>
      </c>
      <c r="I46" s="1" t="s">
        <v>16</v>
      </c>
      <c r="J46" s="1" t="s">
        <v>23</v>
      </c>
      <c r="K46" s="1" t="s">
        <v>49</v>
      </c>
      <c r="L46">
        <v>75000</v>
      </c>
      <c r="M46" s="1" t="s">
        <v>16</v>
      </c>
      <c r="N46" s="1" t="s">
        <v>16</v>
      </c>
      <c r="O46" s="1" t="s">
        <v>16</v>
      </c>
    </row>
    <row r="47" spans="1:15" x14ac:dyDescent="0.25">
      <c r="A47" s="1" t="s">
        <v>83</v>
      </c>
      <c r="B47" s="1" t="s">
        <v>16</v>
      </c>
      <c r="C47" s="1" t="s">
        <v>16</v>
      </c>
      <c r="D47" s="1" t="s">
        <v>16</v>
      </c>
      <c r="E47" s="1" t="s">
        <v>16</v>
      </c>
      <c r="F47" s="1" t="s">
        <v>16</v>
      </c>
      <c r="G47" s="1" t="s">
        <v>16</v>
      </c>
      <c r="H47">
        <v>77243.100000000006</v>
      </c>
      <c r="I47" s="1" t="s">
        <v>16</v>
      </c>
      <c r="J47" s="1" t="s">
        <v>17</v>
      </c>
      <c r="K47" s="1" t="s">
        <v>26</v>
      </c>
      <c r="L47">
        <v>75000</v>
      </c>
      <c r="M47" s="1" t="s">
        <v>16</v>
      </c>
      <c r="N47" s="1" t="s">
        <v>16</v>
      </c>
      <c r="O47" s="1" t="s">
        <v>16</v>
      </c>
    </row>
    <row r="48" spans="1:15" x14ac:dyDescent="0.25">
      <c r="A48" s="1" t="s">
        <v>84</v>
      </c>
      <c r="B48" s="1" t="s">
        <v>16</v>
      </c>
      <c r="C48" s="1" t="s">
        <v>16</v>
      </c>
      <c r="D48" s="1" t="s">
        <v>16</v>
      </c>
      <c r="E48" s="1" t="s">
        <v>16</v>
      </c>
      <c r="F48" s="1" t="s">
        <v>16</v>
      </c>
      <c r="G48" s="1" t="s">
        <v>16</v>
      </c>
      <c r="H48">
        <v>72527.199999999997</v>
      </c>
      <c r="I48" s="1" t="s">
        <v>16</v>
      </c>
      <c r="J48" s="1" t="s">
        <v>20</v>
      </c>
      <c r="K48" s="1" t="s">
        <v>45</v>
      </c>
      <c r="L48">
        <v>75000</v>
      </c>
      <c r="M48" s="1" t="s">
        <v>16</v>
      </c>
      <c r="N48" s="1" t="s">
        <v>16</v>
      </c>
      <c r="O48" s="1" t="s">
        <v>16</v>
      </c>
    </row>
    <row r="49" spans="1:15" x14ac:dyDescent="0.25">
      <c r="A49" s="1" t="s">
        <v>85</v>
      </c>
      <c r="B49" s="1" t="s">
        <v>16</v>
      </c>
      <c r="C49" s="1" t="s">
        <v>16</v>
      </c>
      <c r="D49" s="1" t="s">
        <v>16</v>
      </c>
      <c r="E49" s="1" t="s">
        <v>16</v>
      </c>
      <c r="F49" s="1" t="s">
        <v>16</v>
      </c>
      <c r="G49" s="1" t="s">
        <v>16</v>
      </c>
      <c r="H49">
        <v>52699.4</v>
      </c>
      <c r="I49" s="1" t="s">
        <v>16</v>
      </c>
      <c r="J49" s="1" t="s">
        <v>61</v>
      </c>
      <c r="K49" s="1" t="s">
        <v>45</v>
      </c>
      <c r="L49">
        <v>75000</v>
      </c>
      <c r="M49" s="1" t="s">
        <v>16</v>
      </c>
      <c r="N49" s="1" t="s">
        <v>16</v>
      </c>
      <c r="O49" s="1" t="s">
        <v>16</v>
      </c>
    </row>
    <row r="50" spans="1:15" x14ac:dyDescent="0.25">
      <c r="A50" s="1" t="s">
        <v>86</v>
      </c>
      <c r="B50" s="1" t="s">
        <v>16</v>
      </c>
      <c r="C50" s="1" t="s">
        <v>16</v>
      </c>
      <c r="D50" s="1" t="s">
        <v>16</v>
      </c>
      <c r="E50" s="1" t="s">
        <v>16</v>
      </c>
      <c r="F50" s="1" t="s">
        <v>16</v>
      </c>
      <c r="G50" s="1" t="s">
        <v>16</v>
      </c>
      <c r="H50">
        <v>29102.3</v>
      </c>
      <c r="I50" s="1" t="s">
        <v>16</v>
      </c>
      <c r="J50" s="1" t="s">
        <v>17</v>
      </c>
      <c r="K50" s="1" t="s">
        <v>47</v>
      </c>
      <c r="L50">
        <v>100000</v>
      </c>
      <c r="M50" s="1" t="s">
        <v>16</v>
      </c>
      <c r="N50" s="1" t="s">
        <v>16</v>
      </c>
      <c r="O50" s="1" t="s">
        <v>16</v>
      </c>
    </row>
    <row r="51" spans="1:15" x14ac:dyDescent="0.25">
      <c r="A51" s="1" t="s">
        <v>87</v>
      </c>
      <c r="B51" s="1" t="s">
        <v>16</v>
      </c>
      <c r="C51" s="1" t="s">
        <v>16</v>
      </c>
      <c r="D51" s="1" t="s">
        <v>16</v>
      </c>
      <c r="E51" s="1" t="s">
        <v>16</v>
      </c>
      <c r="F51" s="1" t="s">
        <v>16</v>
      </c>
      <c r="G51" s="1" t="s">
        <v>16</v>
      </c>
      <c r="H51">
        <v>22282</v>
      </c>
      <c r="I51" s="1" t="s">
        <v>16</v>
      </c>
      <c r="J51" s="1" t="s">
        <v>52</v>
      </c>
      <c r="K51" s="1" t="s">
        <v>21</v>
      </c>
      <c r="L51">
        <v>100000</v>
      </c>
      <c r="M51" s="1" t="s">
        <v>16</v>
      </c>
      <c r="N51" s="1" t="s">
        <v>16</v>
      </c>
      <c r="O51" s="1" t="s">
        <v>16</v>
      </c>
    </row>
    <row r="52" spans="1:15" x14ac:dyDescent="0.25">
      <c r="A52" s="1" t="s">
        <v>88</v>
      </c>
      <c r="B52" s="1" t="s">
        <v>16</v>
      </c>
      <c r="C52" s="1" t="s">
        <v>16</v>
      </c>
      <c r="D52" s="1" t="s">
        <v>16</v>
      </c>
      <c r="E52" s="1" t="s">
        <v>16</v>
      </c>
      <c r="F52" s="1" t="s">
        <v>16</v>
      </c>
      <c r="G52" s="1" t="s">
        <v>16</v>
      </c>
      <c r="H52">
        <v>20223.900000000001</v>
      </c>
      <c r="I52" s="1" t="s">
        <v>16</v>
      </c>
      <c r="J52" s="1" t="s">
        <v>17</v>
      </c>
      <c r="K52" s="1" t="s">
        <v>35</v>
      </c>
      <c r="L52">
        <v>100000</v>
      </c>
      <c r="M52" s="1" t="s">
        <v>16</v>
      </c>
      <c r="N52" s="1" t="s">
        <v>16</v>
      </c>
      <c r="O52" s="1" t="s">
        <v>16</v>
      </c>
    </row>
    <row r="53" spans="1:15" x14ac:dyDescent="0.25">
      <c r="A53" s="1" t="s">
        <v>89</v>
      </c>
      <c r="B53" s="1" t="s">
        <v>16</v>
      </c>
      <c r="C53" s="1" t="s">
        <v>16</v>
      </c>
      <c r="D53" s="1" t="s">
        <v>16</v>
      </c>
      <c r="E53" s="1" t="s">
        <v>16</v>
      </c>
      <c r="F53" s="1" t="s">
        <v>16</v>
      </c>
      <c r="G53" s="1" t="s">
        <v>16</v>
      </c>
      <c r="H53">
        <v>22188.5</v>
      </c>
      <c r="I53" s="1" t="s">
        <v>16</v>
      </c>
      <c r="J53" s="1" t="s">
        <v>52</v>
      </c>
      <c r="K53" s="1" t="s">
        <v>29</v>
      </c>
      <c r="L53">
        <v>100000</v>
      </c>
      <c r="M53" s="1" t="s">
        <v>16</v>
      </c>
      <c r="N53" s="1" t="s">
        <v>16</v>
      </c>
      <c r="O53" s="1" t="s">
        <v>16</v>
      </c>
    </row>
    <row r="54" spans="1:15" x14ac:dyDescent="0.25">
      <c r="A54" s="1" t="s">
        <v>16</v>
      </c>
      <c r="B54" s="1" t="s">
        <v>16</v>
      </c>
      <c r="C54" s="1" t="s">
        <v>16</v>
      </c>
      <c r="D54" s="1" t="s">
        <v>16</v>
      </c>
      <c r="E54" s="1" t="s">
        <v>16</v>
      </c>
      <c r="F54" s="1" t="s">
        <v>16</v>
      </c>
      <c r="G54" s="1" t="s">
        <v>16</v>
      </c>
      <c r="I54" s="1" t="s">
        <v>16</v>
      </c>
      <c r="J54" s="1" t="s">
        <v>16</v>
      </c>
      <c r="K54" s="1" t="s">
        <v>16</v>
      </c>
      <c r="M54" s="1" t="s">
        <v>16</v>
      </c>
      <c r="N54" s="1" t="s">
        <v>16</v>
      </c>
      <c r="O54" s="1" t="s">
        <v>16</v>
      </c>
    </row>
    <row r="55" spans="1:15" x14ac:dyDescent="0.25">
      <c r="A55" s="1" t="s">
        <v>16</v>
      </c>
      <c r="B55" s="1" t="s">
        <v>16</v>
      </c>
      <c r="C55" s="1" t="s">
        <v>16</v>
      </c>
      <c r="D55" s="1" t="s">
        <v>16</v>
      </c>
      <c r="E55" s="1" t="s">
        <v>16</v>
      </c>
      <c r="F55" s="1" t="s">
        <v>16</v>
      </c>
      <c r="G55" s="1" t="s">
        <v>16</v>
      </c>
      <c r="I55" s="1" t="s">
        <v>16</v>
      </c>
      <c r="J55" s="1" t="s">
        <v>16</v>
      </c>
      <c r="K55" s="1" t="s">
        <v>16</v>
      </c>
      <c r="M55" s="1" t="s">
        <v>16</v>
      </c>
      <c r="N55" s="1" t="s">
        <v>16</v>
      </c>
      <c r="O55" s="1" t="s">
        <v>16</v>
      </c>
    </row>
    <row r="56" spans="1:15" x14ac:dyDescent="0.25">
      <c r="A56" s="1" t="s">
        <v>16</v>
      </c>
      <c r="B56" s="1" t="s">
        <v>16</v>
      </c>
      <c r="C56" s="1" t="s">
        <v>16</v>
      </c>
      <c r="D56" s="1" t="s">
        <v>16</v>
      </c>
      <c r="E56" s="1" t="s">
        <v>16</v>
      </c>
      <c r="F56" s="1" t="s">
        <v>16</v>
      </c>
      <c r="G56" s="1" t="s">
        <v>16</v>
      </c>
      <c r="I56" s="1" t="s">
        <v>16</v>
      </c>
      <c r="J56" s="1" t="s">
        <v>16</v>
      </c>
      <c r="K56" s="1" t="s">
        <v>16</v>
      </c>
      <c r="M56" s="1" t="s">
        <v>16</v>
      </c>
      <c r="N56" s="1" t="s">
        <v>16</v>
      </c>
      <c r="O56" s="1" t="s">
        <v>16</v>
      </c>
    </row>
    <row r="57" spans="1:15" x14ac:dyDescent="0.25">
      <c r="A57" s="1" t="s">
        <v>16</v>
      </c>
      <c r="B57" s="1" t="s">
        <v>16</v>
      </c>
      <c r="C57" s="1" t="s">
        <v>16</v>
      </c>
      <c r="D57" s="1" t="s">
        <v>16</v>
      </c>
      <c r="E57" s="1" t="s">
        <v>16</v>
      </c>
      <c r="F57" s="1" t="s">
        <v>16</v>
      </c>
      <c r="G57" s="1" t="s">
        <v>16</v>
      </c>
      <c r="I57" s="1" t="s">
        <v>16</v>
      </c>
      <c r="J57" s="1" t="s">
        <v>16</v>
      </c>
      <c r="K57" s="1" t="s">
        <v>16</v>
      </c>
      <c r="M57" s="1" t="s">
        <v>16</v>
      </c>
      <c r="N57" s="1" t="s">
        <v>16</v>
      </c>
      <c r="O57" s="1" t="s">
        <v>16</v>
      </c>
    </row>
    <row r="58" spans="1:15" x14ac:dyDescent="0.25">
      <c r="A58" s="1" t="s">
        <v>16</v>
      </c>
      <c r="B58" s="1" t="s">
        <v>16</v>
      </c>
      <c r="C58" s="1" t="s">
        <v>16</v>
      </c>
      <c r="D58" s="1" t="s">
        <v>16</v>
      </c>
      <c r="E58" s="1" t="s">
        <v>16</v>
      </c>
      <c r="F58" s="1" t="s">
        <v>16</v>
      </c>
      <c r="G58" s="1" t="s">
        <v>16</v>
      </c>
      <c r="I58" s="1" t="s">
        <v>16</v>
      </c>
      <c r="J58" s="1" t="s">
        <v>16</v>
      </c>
      <c r="K58" s="1" t="s">
        <v>16</v>
      </c>
      <c r="M58" s="1" t="s">
        <v>16</v>
      </c>
      <c r="N58" s="1" t="s">
        <v>16</v>
      </c>
      <c r="O58" s="1" t="s">
        <v>16</v>
      </c>
    </row>
    <row r="59" spans="1:15" x14ac:dyDescent="0.25">
      <c r="A59" s="1" t="s">
        <v>16</v>
      </c>
      <c r="B59" s="1" t="s">
        <v>16</v>
      </c>
      <c r="C59" s="1" t="s">
        <v>16</v>
      </c>
      <c r="D59" s="1" t="s">
        <v>16</v>
      </c>
      <c r="E59" s="1" t="s">
        <v>16</v>
      </c>
      <c r="F59" s="1" t="s">
        <v>16</v>
      </c>
      <c r="G59" s="1" t="s">
        <v>16</v>
      </c>
      <c r="I59" s="1" t="s">
        <v>16</v>
      </c>
      <c r="J59" s="1" t="s">
        <v>16</v>
      </c>
      <c r="K59" s="1" t="s">
        <v>16</v>
      </c>
      <c r="M59" s="1" t="s">
        <v>16</v>
      </c>
      <c r="N59" s="1" t="s">
        <v>16</v>
      </c>
      <c r="O59" s="1" t="s">
        <v>16</v>
      </c>
    </row>
    <row r="60" spans="1:15" x14ac:dyDescent="0.25">
      <c r="A60" s="1" t="s">
        <v>16</v>
      </c>
      <c r="B60" s="1" t="s">
        <v>16</v>
      </c>
      <c r="C60" s="1" t="s">
        <v>16</v>
      </c>
      <c r="D60" s="1" t="s">
        <v>16</v>
      </c>
      <c r="E60" s="1" t="s">
        <v>16</v>
      </c>
      <c r="F60" s="1" t="s">
        <v>16</v>
      </c>
      <c r="G60" s="1" t="s">
        <v>16</v>
      </c>
      <c r="I60" s="1" t="s">
        <v>16</v>
      </c>
      <c r="J60" s="1" t="s">
        <v>16</v>
      </c>
      <c r="K60" s="1" t="s">
        <v>16</v>
      </c>
      <c r="M60" s="1" t="s">
        <v>16</v>
      </c>
      <c r="N60" s="1" t="s">
        <v>16</v>
      </c>
      <c r="O60" s="1" t="s">
        <v>16</v>
      </c>
    </row>
    <row r="61" spans="1:15" x14ac:dyDescent="0.25">
      <c r="A61" s="1" t="s">
        <v>16</v>
      </c>
      <c r="B61" s="1" t="s">
        <v>16</v>
      </c>
      <c r="C61" s="1" t="s">
        <v>16</v>
      </c>
      <c r="D61" s="1" t="s">
        <v>16</v>
      </c>
      <c r="E61" s="1" t="s">
        <v>16</v>
      </c>
      <c r="F61" s="1" t="s">
        <v>16</v>
      </c>
      <c r="G61" s="1" t="s">
        <v>16</v>
      </c>
      <c r="I61" s="1" t="s">
        <v>16</v>
      </c>
      <c r="J61" s="1" t="s">
        <v>16</v>
      </c>
      <c r="K61" s="1" t="s">
        <v>16</v>
      </c>
      <c r="M61" s="1" t="s">
        <v>16</v>
      </c>
      <c r="N61" s="1" t="s">
        <v>16</v>
      </c>
      <c r="O61" s="1" t="s">
        <v>16</v>
      </c>
    </row>
    <row r="62" spans="1:15" x14ac:dyDescent="0.25">
      <c r="A62" s="1" t="s">
        <v>16</v>
      </c>
      <c r="B62" s="1" t="s">
        <v>16</v>
      </c>
      <c r="C62" s="1" t="s">
        <v>16</v>
      </c>
      <c r="D62" s="1" t="s">
        <v>16</v>
      </c>
      <c r="E62" s="1" t="s">
        <v>16</v>
      </c>
      <c r="F62" s="1" t="s">
        <v>16</v>
      </c>
      <c r="G62" s="1" t="s">
        <v>16</v>
      </c>
      <c r="I62" s="1" t="s">
        <v>16</v>
      </c>
      <c r="J62" s="1" t="s">
        <v>16</v>
      </c>
      <c r="K62" s="1" t="s">
        <v>16</v>
      </c>
      <c r="M62" s="1" t="s">
        <v>16</v>
      </c>
      <c r="N62" s="1" t="s">
        <v>16</v>
      </c>
      <c r="O62" s="1" t="s">
        <v>16</v>
      </c>
    </row>
    <row r="63" spans="1:15" x14ac:dyDescent="0.25">
      <c r="A63" s="1" t="s">
        <v>16</v>
      </c>
      <c r="B63" s="1" t="s">
        <v>16</v>
      </c>
      <c r="C63" s="1" t="s">
        <v>16</v>
      </c>
      <c r="D63" s="1" t="s">
        <v>16</v>
      </c>
      <c r="E63" s="1" t="s">
        <v>16</v>
      </c>
      <c r="F63" s="1" t="s">
        <v>16</v>
      </c>
      <c r="G63" s="1" t="s">
        <v>16</v>
      </c>
      <c r="I63" s="1" t="s">
        <v>16</v>
      </c>
      <c r="J63" s="1" t="s">
        <v>16</v>
      </c>
      <c r="K63" s="1" t="s">
        <v>16</v>
      </c>
      <c r="M63" s="1" t="s">
        <v>16</v>
      </c>
      <c r="N63" s="1" t="s">
        <v>16</v>
      </c>
      <c r="O63" s="1" t="s">
        <v>16</v>
      </c>
    </row>
    <row r="64" spans="1:15" x14ac:dyDescent="0.25">
      <c r="A64" s="1" t="s">
        <v>16</v>
      </c>
      <c r="B64" s="1" t="s">
        <v>16</v>
      </c>
      <c r="C64" s="1" t="s">
        <v>16</v>
      </c>
      <c r="D64" s="1" t="s">
        <v>16</v>
      </c>
      <c r="E64" s="1" t="s">
        <v>16</v>
      </c>
      <c r="F64" s="1" t="s">
        <v>16</v>
      </c>
      <c r="G64" s="1" t="s">
        <v>16</v>
      </c>
      <c r="I64" s="1" t="s">
        <v>16</v>
      </c>
      <c r="J64" s="1" t="s">
        <v>16</v>
      </c>
      <c r="K64" s="1" t="s">
        <v>16</v>
      </c>
      <c r="M64" s="1" t="s">
        <v>16</v>
      </c>
      <c r="N64" s="1" t="s">
        <v>16</v>
      </c>
      <c r="O64" s="1" t="s">
        <v>16</v>
      </c>
    </row>
    <row r="65" spans="1:15" x14ac:dyDescent="0.25">
      <c r="A65" s="1" t="s">
        <v>16</v>
      </c>
      <c r="B65" s="1" t="s">
        <v>16</v>
      </c>
      <c r="C65" s="1" t="s">
        <v>16</v>
      </c>
      <c r="D65" s="1" t="s">
        <v>16</v>
      </c>
      <c r="E65" s="1" t="s">
        <v>16</v>
      </c>
      <c r="F65" s="1" t="s">
        <v>16</v>
      </c>
      <c r="G65" s="1" t="s">
        <v>16</v>
      </c>
      <c r="I65" s="1" t="s">
        <v>16</v>
      </c>
      <c r="J65" s="1" t="s">
        <v>16</v>
      </c>
      <c r="K65" s="1" t="s">
        <v>16</v>
      </c>
      <c r="M65" s="1" t="s">
        <v>16</v>
      </c>
      <c r="N65" s="1" t="s">
        <v>16</v>
      </c>
      <c r="O65" s="1" t="s">
        <v>16</v>
      </c>
    </row>
    <row r="66" spans="1:15" x14ac:dyDescent="0.25">
      <c r="A66" s="1" t="s">
        <v>16</v>
      </c>
      <c r="B66" s="1" t="s">
        <v>16</v>
      </c>
      <c r="C66" s="1" t="s">
        <v>16</v>
      </c>
      <c r="D66" s="1" t="s">
        <v>16</v>
      </c>
      <c r="E66" s="1" t="s">
        <v>16</v>
      </c>
      <c r="F66" s="1" t="s">
        <v>16</v>
      </c>
      <c r="G66" s="1" t="s">
        <v>16</v>
      </c>
      <c r="I66" s="1" t="s">
        <v>16</v>
      </c>
      <c r="J66" s="1" t="s">
        <v>16</v>
      </c>
      <c r="K66" s="1" t="s">
        <v>16</v>
      </c>
      <c r="M66" s="1" t="s">
        <v>16</v>
      </c>
      <c r="N66" s="1" t="s">
        <v>16</v>
      </c>
      <c r="O66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EB7F-954B-431D-B32A-35717C6A7A9F}">
  <dimension ref="A1:G8"/>
  <sheetViews>
    <sheetView topLeftCell="A3" workbookViewId="0">
      <selection activeCell="AD9" sqref="AD9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3" bestFit="1" customWidth="1"/>
    <col min="7" max="7" width="11.28515625" bestFit="1" customWidth="1"/>
    <col min="8" max="19" width="3" bestFit="1" customWidth="1"/>
    <col min="20" max="20" width="11.28515625" bestFit="1" customWidth="1"/>
    <col min="21" max="22" width="3" bestFit="1" customWidth="1"/>
    <col min="23" max="23" width="9.85546875" bestFit="1" customWidth="1"/>
    <col min="24" max="24" width="8.42578125" bestFit="1" customWidth="1"/>
    <col min="25" max="29" width="3" bestFit="1" customWidth="1"/>
    <col min="30" max="30" width="11.42578125" bestFit="1" customWidth="1"/>
    <col min="31" max="31" width="6.28515625" bestFit="1" customWidth="1"/>
    <col min="32" max="32" width="3" bestFit="1" customWidth="1"/>
    <col min="33" max="33" width="9.28515625" bestFit="1" customWidth="1"/>
    <col min="34" max="34" width="8.42578125" bestFit="1" customWidth="1"/>
    <col min="35" max="42" width="3" bestFit="1" customWidth="1"/>
    <col min="43" max="43" width="11.42578125" bestFit="1" customWidth="1"/>
    <col min="44" max="44" width="11.28515625" bestFit="1" customWidth="1"/>
  </cols>
  <sheetData>
    <row r="1" spans="1:7" x14ac:dyDescent="0.25">
      <c r="A1" s="4" t="s">
        <v>1</v>
      </c>
      <c r="B1" t="s">
        <v>96</v>
      </c>
    </row>
    <row r="3" spans="1:7" x14ac:dyDescent="0.25">
      <c r="A3" s="4" t="s">
        <v>137</v>
      </c>
      <c r="B3" s="4" t="s">
        <v>129</v>
      </c>
    </row>
    <row r="4" spans="1:7" x14ac:dyDescent="0.25">
      <c r="A4" s="4" t="s">
        <v>131</v>
      </c>
      <c r="B4" t="s">
        <v>132</v>
      </c>
      <c r="C4" t="s">
        <v>133</v>
      </c>
      <c r="D4" t="s">
        <v>134</v>
      </c>
      <c r="E4" t="s">
        <v>135</v>
      </c>
      <c r="F4" t="s">
        <v>136</v>
      </c>
      <c r="G4" t="s">
        <v>130</v>
      </c>
    </row>
    <row r="5" spans="1:7" x14ac:dyDescent="0.25">
      <c r="A5" s="5" t="s">
        <v>17</v>
      </c>
      <c r="B5" s="1">
        <v>1</v>
      </c>
      <c r="C5" s="1">
        <v>1</v>
      </c>
      <c r="D5" s="1">
        <v>1</v>
      </c>
      <c r="E5" s="1"/>
      <c r="F5" s="1">
        <v>3</v>
      </c>
      <c r="G5" s="1">
        <v>6</v>
      </c>
    </row>
    <row r="6" spans="1:7" x14ac:dyDescent="0.25">
      <c r="A6" s="5" t="s">
        <v>23</v>
      </c>
      <c r="B6" s="1">
        <v>2</v>
      </c>
      <c r="C6" s="1">
        <v>1</v>
      </c>
      <c r="D6" s="1"/>
      <c r="E6" s="1"/>
      <c r="F6" s="1"/>
      <c r="G6" s="1">
        <v>3</v>
      </c>
    </row>
    <row r="7" spans="1:7" x14ac:dyDescent="0.25">
      <c r="A7" s="5" t="s">
        <v>20</v>
      </c>
      <c r="B7" s="1">
        <v>1</v>
      </c>
      <c r="C7" s="1">
        <v>1</v>
      </c>
      <c r="D7" s="1"/>
      <c r="E7" s="1">
        <v>1</v>
      </c>
      <c r="F7" s="1">
        <v>1</v>
      </c>
      <c r="G7" s="1">
        <v>4</v>
      </c>
    </row>
    <row r="8" spans="1:7" x14ac:dyDescent="0.25">
      <c r="A8" s="5" t="s">
        <v>130</v>
      </c>
      <c r="B8" s="1">
        <v>4</v>
      </c>
      <c r="C8" s="1">
        <v>3</v>
      </c>
      <c r="D8" s="1">
        <v>1</v>
      </c>
      <c r="E8" s="1">
        <v>1</v>
      </c>
      <c r="F8" s="1">
        <v>4</v>
      </c>
      <c r="G8" s="1">
        <v>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15F8-5CC8-45C1-ACBF-5B8E377FCA53}">
  <dimension ref="A1:P68"/>
  <sheetViews>
    <sheetView tabSelected="1" workbookViewId="0">
      <pane xSplit="1" ySplit="1" topLeftCell="C29" activePane="bottomRight" state="frozen"/>
      <selection pane="topRight" activeCell="B1" sqref="B1"/>
      <selection pane="bottomLeft" activeCell="A2" sqref="A2"/>
      <selection pane="bottomRight" activeCell="H49" sqref="H48:H49"/>
    </sheetView>
  </sheetViews>
  <sheetFormatPr defaultRowHeight="15" x14ac:dyDescent="0.25"/>
  <cols>
    <col min="1" max="1" width="13.5703125" bestFit="1" customWidth="1"/>
    <col min="2" max="2" width="5.85546875" bestFit="1" customWidth="1"/>
    <col min="3" max="3" width="16.85546875" bestFit="1" customWidth="1"/>
    <col min="4" max="4" width="6.7109375" bestFit="1" customWidth="1"/>
    <col min="5" max="5" width="17.85546875" bestFit="1" customWidth="1"/>
    <col min="6" max="6" width="16.7109375" bestFit="1" customWidth="1"/>
    <col min="7" max="7" width="7.85546875" customWidth="1"/>
    <col min="8" max="8" width="9" bestFit="1" customWidth="1"/>
    <col min="9" max="9" width="13.7109375" bestFit="1" customWidth="1"/>
    <col min="10" max="10" width="6.42578125" bestFit="1" customWidth="1"/>
    <col min="11" max="11" width="9.85546875" bestFit="1" customWidth="1"/>
    <col min="13" max="13" width="16" customWidth="1"/>
    <col min="14" max="14" width="9.42578125" bestFit="1" customWidth="1"/>
    <col min="15" max="15" width="9.42578125" customWidth="1"/>
    <col min="16" max="16" width="16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128</v>
      </c>
      <c r="P1" t="s">
        <v>14</v>
      </c>
    </row>
    <row r="2" spans="1:16" x14ac:dyDescent="0.25">
      <c r="A2" t="s">
        <v>15</v>
      </c>
      <c r="B2" t="str">
        <f>LEFT(A2,2)</f>
        <v>FD</v>
      </c>
      <c r="C2" t="str">
        <f>VLOOKUP(B2,$B$58:$C$63,2,FALSE)</f>
        <v>Ford</v>
      </c>
      <c r="D2" t="str">
        <f>MID(A2,5,3)</f>
        <v>MTG</v>
      </c>
      <c r="E2" t="str">
        <f>VLOOKUP(D2,$D$58:$E$68,2,FALSE)</f>
        <v>Mustang</v>
      </c>
      <c r="F2" t="str">
        <f>MID(A2,3,2)</f>
        <v>06</v>
      </c>
      <c r="G2">
        <f>IF(VALUE(F2)&lt;25,23-F2,123-F2)</f>
        <v>17</v>
      </c>
      <c r="H2">
        <v>40326.800000000003</v>
      </c>
      <c r="I2" s="2">
        <f>H2/G2</f>
        <v>2372.1647058823532</v>
      </c>
      <c r="J2" t="s">
        <v>17</v>
      </c>
      <c r="K2" t="s">
        <v>18</v>
      </c>
      <c r="L2">
        <v>50000</v>
      </c>
      <c r="M2" s="3">
        <f>IF(N2=TRUE,L2-I2,"not covered")</f>
        <v>47627.835294117649</v>
      </c>
      <c r="N2" t="b">
        <f>IF(H2&lt;L2, TRUE, FALSE)</f>
        <v>1</v>
      </c>
      <c r="O2" s="3">
        <f>IF(N2=TRUE,M2/I2,"")</f>
        <v>20.077794419591932</v>
      </c>
      <c r="P2" t="str">
        <f>UPPER(CONCATENATE(LEFT(A2,7),LEFT(J2,3),RIGHT(A2,3)))</f>
        <v>FD06MTGBLA001</v>
      </c>
    </row>
    <row r="3" spans="1:16" x14ac:dyDescent="0.25">
      <c r="A3" t="s">
        <v>19</v>
      </c>
      <c r="B3" t="str">
        <f t="shared" ref="B3:B53" si="0">LEFT(A3,2)</f>
        <v>FD</v>
      </c>
      <c r="C3" t="str">
        <f t="shared" ref="C3:C53" si="1">VLOOKUP(B3,$B$58:$C$63,2,FALSE)</f>
        <v>Ford</v>
      </c>
      <c r="D3" t="str">
        <f t="shared" ref="D3:D53" si="2">MID(A3,5,3)</f>
        <v>MTG</v>
      </c>
      <c r="E3" t="str">
        <f t="shared" ref="E3:E53" si="3">VLOOKUP(D3,$D$58:$E$68,2,FALSE)</f>
        <v>Mustang</v>
      </c>
      <c r="F3" t="str">
        <f t="shared" ref="F3:F53" si="4">MID(A3,3,2)</f>
        <v>06</v>
      </c>
      <c r="G3">
        <f t="shared" ref="G3:G53" si="5">IF(VALUE(F3)&lt;25,23-F3,123-F3)</f>
        <v>17</v>
      </c>
      <c r="H3">
        <v>44974.8</v>
      </c>
      <c r="I3" s="2">
        <f t="shared" ref="I3:I53" si="6">H3/G3</f>
        <v>2645.5764705882357</v>
      </c>
      <c r="J3" t="s">
        <v>20</v>
      </c>
      <c r="K3" t="s">
        <v>21</v>
      </c>
      <c r="L3">
        <v>50000</v>
      </c>
      <c r="M3" s="3">
        <f t="shared" ref="M3:M53" si="7">IF(N3=TRUE,L3-I3,"not covered")</f>
        <v>47354.423529411768</v>
      </c>
      <c r="N3" t="b">
        <f t="shared" ref="N3:N53" si="8">IF(H3&lt;L3, TRUE, FALSE)</f>
        <v>1</v>
      </c>
      <c r="O3" s="3">
        <f t="shared" ref="O3:O53" si="9">IF(N3=TRUE,M3/I3,"")</f>
        <v>17.899472593541269</v>
      </c>
      <c r="P3" t="str">
        <f t="shared" ref="P3:P53" si="10">UPPER(CONCATENATE(LEFT(A3,7),LEFT(J3,3),RIGHT(A3,3)))</f>
        <v>FD06MTGWHI002</v>
      </c>
    </row>
    <row r="4" spans="1:16" x14ac:dyDescent="0.25">
      <c r="A4" t="s">
        <v>22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15</v>
      </c>
      <c r="H4">
        <v>44946.5</v>
      </c>
      <c r="I4" s="2">
        <f t="shared" si="6"/>
        <v>2996.4333333333334</v>
      </c>
      <c r="J4" t="s">
        <v>23</v>
      </c>
      <c r="K4" t="s">
        <v>24</v>
      </c>
      <c r="L4">
        <v>50000</v>
      </c>
      <c r="M4" s="3">
        <f t="shared" si="7"/>
        <v>47003.566666666666</v>
      </c>
      <c r="N4" t="b">
        <f t="shared" si="8"/>
        <v>1</v>
      </c>
      <c r="O4" s="3">
        <f t="shared" si="9"/>
        <v>15.686505067135371</v>
      </c>
      <c r="P4" t="str">
        <f t="shared" si="10"/>
        <v>FD08MTGGRE003</v>
      </c>
    </row>
    <row r="5" spans="1:16" x14ac:dyDescent="0.25">
      <c r="A5" t="s">
        <v>25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15</v>
      </c>
      <c r="H5">
        <v>37558.800000000003</v>
      </c>
      <c r="I5" s="2">
        <f t="shared" si="6"/>
        <v>2503.92</v>
      </c>
      <c r="J5" t="s">
        <v>17</v>
      </c>
      <c r="K5" t="s">
        <v>26</v>
      </c>
      <c r="L5">
        <v>50000</v>
      </c>
      <c r="M5" s="3">
        <f t="shared" si="7"/>
        <v>47496.08</v>
      </c>
      <c r="N5" t="b">
        <f t="shared" si="8"/>
        <v>1</v>
      </c>
      <c r="O5" s="3">
        <f t="shared" si="9"/>
        <v>18.968689095498259</v>
      </c>
      <c r="P5" t="str">
        <f t="shared" si="10"/>
        <v>FD08MTGBLA004</v>
      </c>
    </row>
    <row r="6" spans="1:16" x14ac:dyDescent="0.25">
      <c r="A6" t="s">
        <v>27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15</v>
      </c>
      <c r="H6">
        <v>36438.5</v>
      </c>
      <c r="I6" s="2">
        <f t="shared" si="6"/>
        <v>2429.2333333333331</v>
      </c>
      <c r="J6" t="s">
        <v>20</v>
      </c>
      <c r="K6" t="s">
        <v>18</v>
      </c>
      <c r="L6">
        <v>50000</v>
      </c>
      <c r="M6" s="3">
        <f t="shared" si="7"/>
        <v>47570.76666666667</v>
      </c>
      <c r="N6" t="b">
        <f t="shared" si="8"/>
        <v>1</v>
      </c>
      <c r="O6" s="3">
        <f t="shared" si="9"/>
        <v>19.582625519711296</v>
      </c>
      <c r="P6" t="str">
        <f t="shared" si="10"/>
        <v>FD08MTGWHI005</v>
      </c>
    </row>
    <row r="7" spans="1:16" x14ac:dyDescent="0.25">
      <c r="A7" t="s">
        <v>93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17</v>
      </c>
      <c r="H7">
        <v>46311.4</v>
      </c>
      <c r="I7" s="2">
        <f t="shared" si="6"/>
        <v>2724.2000000000003</v>
      </c>
      <c r="J7" t="s">
        <v>23</v>
      </c>
      <c r="K7" t="s">
        <v>29</v>
      </c>
      <c r="L7">
        <v>75000</v>
      </c>
      <c r="M7" s="3">
        <f t="shared" si="7"/>
        <v>72275.8</v>
      </c>
      <c r="N7" t="b">
        <f t="shared" si="8"/>
        <v>1</v>
      </c>
      <c r="O7" s="3">
        <f t="shared" si="9"/>
        <v>26.531018280596136</v>
      </c>
      <c r="P7" t="str">
        <f t="shared" si="10"/>
        <v>FD06FCSGRE006</v>
      </c>
    </row>
    <row r="8" spans="1:16" x14ac:dyDescent="0.25">
      <c r="A8" t="s">
        <v>30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17</v>
      </c>
      <c r="H8">
        <v>52229.5</v>
      </c>
      <c r="I8" s="2">
        <f t="shared" si="6"/>
        <v>3072.3235294117649</v>
      </c>
      <c r="J8" t="s">
        <v>23</v>
      </c>
      <c r="K8" t="s">
        <v>24</v>
      </c>
      <c r="L8">
        <v>75000</v>
      </c>
      <c r="M8" s="3">
        <f t="shared" si="7"/>
        <v>71927.676470588238</v>
      </c>
      <c r="N8" t="b">
        <f t="shared" si="8"/>
        <v>1</v>
      </c>
      <c r="O8" s="3">
        <f t="shared" si="9"/>
        <v>23.41149159000182</v>
      </c>
      <c r="P8" t="str">
        <f t="shared" si="10"/>
        <v>FD06FCSGRE007</v>
      </c>
    </row>
    <row r="9" spans="1:16" x14ac:dyDescent="0.25">
      <c r="A9" t="s">
        <v>31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14</v>
      </c>
      <c r="H9">
        <v>35137</v>
      </c>
      <c r="I9" s="2">
        <f t="shared" si="6"/>
        <v>2509.7857142857142</v>
      </c>
      <c r="J9" t="s">
        <v>17</v>
      </c>
      <c r="K9" t="s">
        <v>32</v>
      </c>
      <c r="L9">
        <v>75000</v>
      </c>
      <c r="M9" s="3">
        <f t="shared" si="7"/>
        <v>72490.21428571429</v>
      </c>
      <c r="N9" t="b">
        <f t="shared" si="8"/>
        <v>1</v>
      </c>
      <c r="O9" s="3">
        <f t="shared" si="9"/>
        <v>28.883029285368703</v>
      </c>
      <c r="P9" t="str">
        <f t="shared" si="10"/>
        <v>FD09FCSBLA008</v>
      </c>
    </row>
    <row r="10" spans="1:16" x14ac:dyDescent="0.25">
      <c r="A10" t="s">
        <v>33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10</v>
      </c>
      <c r="H10">
        <v>27637.1</v>
      </c>
      <c r="I10" s="2">
        <f t="shared" si="6"/>
        <v>2763.71</v>
      </c>
      <c r="J10" t="s">
        <v>17</v>
      </c>
      <c r="K10" t="s">
        <v>18</v>
      </c>
      <c r="L10">
        <v>75000</v>
      </c>
      <c r="M10" s="3">
        <f t="shared" si="7"/>
        <v>72236.289999999994</v>
      </c>
      <c r="N10" t="b">
        <f t="shared" si="8"/>
        <v>1</v>
      </c>
      <c r="O10" s="3">
        <f t="shared" si="9"/>
        <v>26.137434824927361</v>
      </c>
      <c r="P10" t="str">
        <f t="shared" si="10"/>
        <v>FD13FCSBLA009</v>
      </c>
    </row>
    <row r="11" spans="1:16" x14ac:dyDescent="0.25">
      <c r="A11" t="s">
        <v>34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10</v>
      </c>
      <c r="H11">
        <v>27534.799999999999</v>
      </c>
      <c r="I11" s="2">
        <f t="shared" si="6"/>
        <v>2753.48</v>
      </c>
      <c r="J11" t="s">
        <v>20</v>
      </c>
      <c r="K11" t="s">
        <v>35</v>
      </c>
      <c r="L11">
        <v>75000</v>
      </c>
      <c r="M11" s="3">
        <f t="shared" si="7"/>
        <v>72246.52</v>
      </c>
      <c r="N11" t="b">
        <f t="shared" si="8"/>
        <v>1</v>
      </c>
      <c r="O11" s="3">
        <f t="shared" si="9"/>
        <v>26.238258494704883</v>
      </c>
      <c r="P11" t="str">
        <f t="shared" si="10"/>
        <v>FD13FCSWHI010</v>
      </c>
    </row>
    <row r="12" spans="1:16" x14ac:dyDescent="0.25">
      <c r="A12" t="s">
        <v>36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11</v>
      </c>
      <c r="H12">
        <v>19341.7</v>
      </c>
      <c r="I12" s="2">
        <f t="shared" si="6"/>
        <v>1758.3363636363638</v>
      </c>
      <c r="J12" t="s">
        <v>20</v>
      </c>
      <c r="K12" t="s">
        <v>37</v>
      </c>
      <c r="L12">
        <v>75000</v>
      </c>
      <c r="M12" s="3">
        <f t="shared" si="7"/>
        <v>73241.663636363635</v>
      </c>
      <c r="N12" t="b">
        <f t="shared" si="8"/>
        <v>1</v>
      </c>
      <c r="O12" s="3">
        <f t="shared" si="9"/>
        <v>41.653954926402534</v>
      </c>
      <c r="P12" t="str">
        <f t="shared" si="10"/>
        <v>FD12FCSWHI011</v>
      </c>
    </row>
    <row r="13" spans="1:16" x14ac:dyDescent="0.25">
      <c r="A13" t="s">
        <v>38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10</v>
      </c>
      <c r="H13">
        <v>22521.599999999999</v>
      </c>
      <c r="I13" s="2">
        <f t="shared" si="6"/>
        <v>2252.16</v>
      </c>
      <c r="J13" t="s">
        <v>17</v>
      </c>
      <c r="K13" t="s">
        <v>39</v>
      </c>
      <c r="L13">
        <v>75000</v>
      </c>
      <c r="M13" s="3">
        <f t="shared" si="7"/>
        <v>72747.839999999997</v>
      </c>
      <c r="N13" t="b">
        <f t="shared" si="8"/>
        <v>1</v>
      </c>
      <c r="O13" s="3">
        <f t="shared" si="9"/>
        <v>32.30136402387042</v>
      </c>
      <c r="P13" t="str">
        <f t="shared" si="10"/>
        <v>FD13FCSBLA012</v>
      </c>
    </row>
    <row r="14" spans="1:16" x14ac:dyDescent="0.25">
      <c r="A14" t="s">
        <v>40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10</v>
      </c>
      <c r="H14">
        <v>13682.9</v>
      </c>
      <c r="I14" s="2">
        <f t="shared" si="6"/>
        <v>1368.29</v>
      </c>
      <c r="J14" t="s">
        <v>17</v>
      </c>
      <c r="K14" t="s">
        <v>41</v>
      </c>
      <c r="L14">
        <v>75000</v>
      </c>
      <c r="M14" s="3">
        <f t="shared" si="7"/>
        <v>73631.710000000006</v>
      </c>
      <c r="N14" t="b">
        <f t="shared" si="8"/>
        <v>1</v>
      </c>
      <c r="O14" s="3">
        <f t="shared" si="9"/>
        <v>53.812941700955214</v>
      </c>
      <c r="P14" t="str">
        <f t="shared" si="10"/>
        <v>FD13FCSBLA013</v>
      </c>
    </row>
    <row r="15" spans="1:16" x14ac:dyDescent="0.25">
      <c r="A15" t="s">
        <v>91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14</v>
      </c>
      <c r="H15">
        <v>28464.799999999999</v>
      </c>
      <c r="I15" s="2">
        <f t="shared" si="6"/>
        <v>2033.2</v>
      </c>
      <c r="J15" t="s">
        <v>20</v>
      </c>
      <c r="K15" t="s">
        <v>43</v>
      </c>
      <c r="L15">
        <v>100000</v>
      </c>
      <c r="M15" s="3">
        <f t="shared" si="7"/>
        <v>97966.8</v>
      </c>
      <c r="N15" t="b">
        <f t="shared" si="8"/>
        <v>1</v>
      </c>
      <c r="O15" s="3">
        <f t="shared" si="9"/>
        <v>48.183553019870153</v>
      </c>
      <c r="P15" t="str">
        <f t="shared" si="10"/>
        <v>GM09CMRWHI014</v>
      </c>
    </row>
    <row r="16" spans="1:16" x14ac:dyDescent="0.25">
      <c r="A16" t="s">
        <v>44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11</v>
      </c>
      <c r="H16">
        <v>19421.099999999999</v>
      </c>
      <c r="I16" s="2">
        <f t="shared" si="6"/>
        <v>1765.5545454545454</v>
      </c>
      <c r="J16" t="s">
        <v>17</v>
      </c>
      <c r="K16" t="s">
        <v>45</v>
      </c>
      <c r="L16">
        <v>100000</v>
      </c>
      <c r="M16" s="3">
        <f t="shared" si="7"/>
        <v>98234.44545454545</v>
      </c>
      <c r="N16" t="b">
        <f t="shared" si="8"/>
        <v>1</v>
      </c>
      <c r="O16" s="3">
        <f t="shared" si="9"/>
        <v>55.639428250717003</v>
      </c>
      <c r="P16" t="str">
        <f t="shared" si="10"/>
        <v>GM12CMRBLA015</v>
      </c>
    </row>
    <row r="17" spans="1:16" x14ac:dyDescent="0.25">
      <c r="A17" t="s">
        <v>46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9</v>
      </c>
      <c r="H17">
        <v>14289.6</v>
      </c>
      <c r="I17" s="2">
        <f t="shared" si="6"/>
        <v>1587.7333333333333</v>
      </c>
      <c r="J17" t="s">
        <v>20</v>
      </c>
      <c r="K17" t="s">
        <v>47</v>
      </c>
      <c r="L17">
        <v>100000</v>
      </c>
      <c r="M17" s="3">
        <f t="shared" si="7"/>
        <v>98412.266666666663</v>
      </c>
      <c r="N17" t="b">
        <f t="shared" si="8"/>
        <v>1</v>
      </c>
      <c r="O17" s="3">
        <f t="shared" si="9"/>
        <v>61.982868659724552</v>
      </c>
      <c r="P17" t="str">
        <f t="shared" si="10"/>
        <v>GM14CMRWHI016</v>
      </c>
    </row>
    <row r="18" spans="1:16" x14ac:dyDescent="0.25">
      <c r="A18" t="s">
        <v>48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13</v>
      </c>
      <c r="H18">
        <v>31144.400000000001</v>
      </c>
      <c r="I18" s="2">
        <f t="shared" si="6"/>
        <v>2395.7230769230769</v>
      </c>
      <c r="J18" t="s">
        <v>17</v>
      </c>
      <c r="K18" t="s">
        <v>49</v>
      </c>
      <c r="L18">
        <v>100000</v>
      </c>
      <c r="M18" s="3">
        <f t="shared" si="7"/>
        <v>97604.276923076919</v>
      </c>
      <c r="N18" t="b">
        <f t="shared" si="8"/>
        <v>1</v>
      </c>
      <c r="O18" s="3">
        <f t="shared" si="9"/>
        <v>40.741051360758277</v>
      </c>
      <c r="P18" t="str">
        <f t="shared" si="10"/>
        <v>GM10SLVBLA017</v>
      </c>
    </row>
    <row r="19" spans="1:16" x14ac:dyDescent="0.25">
      <c r="A19" t="s">
        <v>50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25</v>
      </c>
      <c r="H19">
        <v>83162.7</v>
      </c>
      <c r="I19" s="2">
        <f t="shared" si="6"/>
        <v>3326.5079999999998</v>
      </c>
      <c r="J19" t="s">
        <v>17</v>
      </c>
      <c r="K19" t="s">
        <v>43</v>
      </c>
      <c r="L19">
        <v>100000</v>
      </c>
      <c r="M19" s="3">
        <f t="shared" si="7"/>
        <v>96673.491999999998</v>
      </c>
      <c r="N19" t="b">
        <f t="shared" si="8"/>
        <v>1</v>
      </c>
      <c r="O19" s="3">
        <f t="shared" si="9"/>
        <v>29.06155403804831</v>
      </c>
      <c r="P19" t="str">
        <f t="shared" si="10"/>
        <v>GM98SLVBLA018</v>
      </c>
    </row>
    <row r="20" spans="1:16" x14ac:dyDescent="0.25">
      <c r="A20" t="s">
        <v>51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23</v>
      </c>
      <c r="H20">
        <v>80685.8</v>
      </c>
      <c r="I20" s="2">
        <f t="shared" si="6"/>
        <v>3508.0782608695654</v>
      </c>
      <c r="J20" t="s">
        <v>52</v>
      </c>
      <c r="K20" t="s">
        <v>39</v>
      </c>
      <c r="L20">
        <v>100000</v>
      </c>
      <c r="M20" s="3">
        <f t="shared" si="7"/>
        <v>96491.921739130441</v>
      </c>
      <c r="N20" t="b">
        <f t="shared" si="8"/>
        <v>1</v>
      </c>
      <c r="O20" s="3">
        <f t="shared" si="9"/>
        <v>27.505635440188982</v>
      </c>
      <c r="P20" t="str">
        <f t="shared" si="10"/>
        <v>GM00SLVBLU019</v>
      </c>
    </row>
    <row r="21" spans="1:16" x14ac:dyDescent="0.25">
      <c r="A21" t="s">
        <v>53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Camery</v>
      </c>
      <c r="F21" t="str">
        <f t="shared" si="4"/>
        <v>96</v>
      </c>
      <c r="G21">
        <f t="shared" si="5"/>
        <v>27</v>
      </c>
      <c r="H21">
        <v>114660.6</v>
      </c>
      <c r="I21" s="2">
        <f t="shared" si="6"/>
        <v>4246.6888888888889</v>
      </c>
      <c r="J21" t="s">
        <v>23</v>
      </c>
      <c r="K21" t="s">
        <v>54</v>
      </c>
      <c r="L21">
        <v>100000</v>
      </c>
      <c r="M21" s="3" t="str">
        <f t="shared" si="7"/>
        <v>not covered</v>
      </c>
      <c r="N21" t="b">
        <f t="shared" si="8"/>
        <v>0</v>
      </c>
      <c r="O21" s="3" t="str">
        <f t="shared" si="9"/>
        <v/>
      </c>
      <c r="P21" t="str">
        <f t="shared" si="10"/>
        <v>TY96CAMGRE020</v>
      </c>
    </row>
    <row r="22" spans="1:16" x14ac:dyDescent="0.25">
      <c r="A22" t="s">
        <v>55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Camery</v>
      </c>
      <c r="F22" t="str">
        <f t="shared" si="4"/>
        <v>98</v>
      </c>
      <c r="G22">
        <f t="shared" si="5"/>
        <v>25</v>
      </c>
      <c r="H22">
        <v>93382.6</v>
      </c>
      <c r="I22" s="2">
        <f t="shared" si="6"/>
        <v>3735.3040000000001</v>
      </c>
      <c r="J22" t="s">
        <v>17</v>
      </c>
      <c r="K22" t="s">
        <v>56</v>
      </c>
      <c r="L22">
        <v>100000</v>
      </c>
      <c r="M22" s="3">
        <f t="shared" si="7"/>
        <v>96264.695999999996</v>
      </c>
      <c r="N22" t="b">
        <f t="shared" si="8"/>
        <v>1</v>
      </c>
      <c r="O22" s="3">
        <f t="shared" si="9"/>
        <v>25.771582714552817</v>
      </c>
      <c r="P22" t="str">
        <f t="shared" si="10"/>
        <v>TY98CAMBLA021</v>
      </c>
    </row>
    <row r="23" spans="1:16" x14ac:dyDescent="0.25">
      <c r="A23" t="s">
        <v>57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Camery</v>
      </c>
      <c r="F23" t="str">
        <f t="shared" si="4"/>
        <v>00</v>
      </c>
      <c r="G23">
        <f t="shared" si="5"/>
        <v>23</v>
      </c>
      <c r="H23">
        <v>85928</v>
      </c>
      <c r="I23" s="2">
        <f t="shared" si="6"/>
        <v>3736</v>
      </c>
      <c r="J23" t="s">
        <v>23</v>
      </c>
      <c r="K23" t="s">
        <v>29</v>
      </c>
      <c r="L23">
        <v>100000</v>
      </c>
      <c r="M23" s="3">
        <f t="shared" si="7"/>
        <v>96264</v>
      </c>
      <c r="N23" t="b">
        <f t="shared" si="8"/>
        <v>1</v>
      </c>
      <c r="O23" s="3">
        <f t="shared" si="9"/>
        <v>25.76659528907923</v>
      </c>
      <c r="P23" t="str">
        <f t="shared" si="10"/>
        <v>TY00CAMGRE022</v>
      </c>
    </row>
    <row r="24" spans="1:16" x14ac:dyDescent="0.25">
      <c r="A24" t="s">
        <v>58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Camery</v>
      </c>
      <c r="F24" t="str">
        <f t="shared" si="4"/>
        <v>02</v>
      </c>
      <c r="G24">
        <f t="shared" si="5"/>
        <v>21</v>
      </c>
      <c r="H24">
        <v>67829.100000000006</v>
      </c>
      <c r="I24" s="2">
        <f t="shared" si="6"/>
        <v>3229.957142857143</v>
      </c>
      <c r="J24" t="s">
        <v>17</v>
      </c>
      <c r="K24" t="s">
        <v>18</v>
      </c>
      <c r="L24">
        <v>100000</v>
      </c>
      <c r="M24" s="3">
        <f t="shared" si="7"/>
        <v>96770.042857142864</v>
      </c>
      <c r="N24" t="b">
        <f t="shared" si="8"/>
        <v>1</v>
      </c>
      <c r="O24" s="3">
        <f t="shared" si="9"/>
        <v>29.960163115830817</v>
      </c>
      <c r="P24" t="str">
        <f t="shared" si="10"/>
        <v>TY02CAMBLA023</v>
      </c>
    </row>
    <row r="25" spans="1:16" x14ac:dyDescent="0.25">
      <c r="A25" t="s">
        <v>59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Camery</v>
      </c>
      <c r="F25" t="str">
        <f t="shared" si="4"/>
        <v>09</v>
      </c>
      <c r="G25">
        <f t="shared" si="5"/>
        <v>14</v>
      </c>
      <c r="H25">
        <v>48114.2</v>
      </c>
      <c r="I25" s="2">
        <f t="shared" si="6"/>
        <v>3436.7285714285713</v>
      </c>
      <c r="J25" t="s">
        <v>20</v>
      </c>
      <c r="K25" t="s">
        <v>32</v>
      </c>
      <c r="L25">
        <v>100000</v>
      </c>
      <c r="M25" s="3">
        <f t="shared" si="7"/>
        <v>96563.271428571432</v>
      </c>
      <c r="N25" t="b">
        <f t="shared" si="8"/>
        <v>1</v>
      </c>
      <c r="O25" s="3">
        <f t="shared" si="9"/>
        <v>28.097439009689449</v>
      </c>
      <c r="P25" t="str">
        <f t="shared" si="10"/>
        <v>TY09CAMWHI024</v>
      </c>
    </row>
    <row r="26" spans="1:16" x14ac:dyDescent="0.25">
      <c r="A26" t="s">
        <v>60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F26" t="str">
        <f t="shared" si="4"/>
        <v>02</v>
      </c>
      <c r="G26">
        <f t="shared" si="5"/>
        <v>21</v>
      </c>
      <c r="H26">
        <v>64467.4</v>
      </c>
      <c r="I26" s="2">
        <f t="shared" si="6"/>
        <v>3069.8761904761905</v>
      </c>
      <c r="J26" t="s">
        <v>61</v>
      </c>
      <c r="K26" t="s">
        <v>62</v>
      </c>
      <c r="L26">
        <v>100000</v>
      </c>
      <c r="M26" s="3">
        <f t="shared" si="7"/>
        <v>96930.123809523808</v>
      </c>
      <c r="N26" t="b">
        <f t="shared" si="8"/>
        <v>1</v>
      </c>
      <c r="O26" s="3">
        <f t="shared" si="9"/>
        <v>31.574603598097642</v>
      </c>
      <c r="P26" t="str">
        <f t="shared" si="10"/>
        <v>TY02CORRED025</v>
      </c>
    </row>
    <row r="27" spans="1:16" x14ac:dyDescent="0.25">
      <c r="A27" t="s">
        <v>63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t="str">
        <f t="shared" si="4"/>
        <v>03</v>
      </c>
      <c r="G27">
        <f t="shared" si="5"/>
        <v>20</v>
      </c>
      <c r="H27">
        <v>73444.399999999994</v>
      </c>
      <c r="I27" s="2">
        <f t="shared" si="6"/>
        <v>3672.22</v>
      </c>
      <c r="J27" t="s">
        <v>17</v>
      </c>
      <c r="K27" t="s">
        <v>62</v>
      </c>
      <c r="L27">
        <v>100000</v>
      </c>
      <c r="M27" s="3">
        <f t="shared" si="7"/>
        <v>96327.78</v>
      </c>
      <c r="N27" t="b">
        <f t="shared" si="8"/>
        <v>1</v>
      </c>
      <c r="O27" s="3">
        <f t="shared" si="9"/>
        <v>26.231483952486506</v>
      </c>
      <c r="P27" t="str">
        <f t="shared" si="10"/>
        <v>TY03CORBLA026</v>
      </c>
    </row>
    <row r="28" spans="1:16" x14ac:dyDescent="0.25">
      <c r="A28" t="s">
        <v>64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F28" t="str">
        <f t="shared" si="4"/>
        <v>14</v>
      </c>
      <c r="G28">
        <f t="shared" si="5"/>
        <v>9</v>
      </c>
      <c r="H28">
        <v>17556.3</v>
      </c>
      <c r="I28" s="2">
        <f t="shared" si="6"/>
        <v>1950.6999999999998</v>
      </c>
      <c r="J28" t="s">
        <v>52</v>
      </c>
      <c r="K28" t="s">
        <v>35</v>
      </c>
      <c r="L28">
        <v>100000</v>
      </c>
      <c r="M28" s="3">
        <f t="shared" si="7"/>
        <v>98049.3</v>
      </c>
      <c r="N28" t="b">
        <f t="shared" si="8"/>
        <v>1</v>
      </c>
      <c r="O28" s="3">
        <f t="shared" si="9"/>
        <v>50.263648946532022</v>
      </c>
      <c r="P28" t="str">
        <f t="shared" si="10"/>
        <v>TY14CORBLU027</v>
      </c>
    </row>
    <row r="29" spans="1:16" x14ac:dyDescent="0.25">
      <c r="A29" t="s">
        <v>65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>
        <f t="shared" si="5"/>
        <v>11</v>
      </c>
      <c r="H29">
        <v>29601.9</v>
      </c>
      <c r="I29" s="2">
        <f t="shared" si="6"/>
        <v>2691.0818181818181</v>
      </c>
      <c r="J29" t="s">
        <v>17</v>
      </c>
      <c r="K29" t="s">
        <v>43</v>
      </c>
      <c r="L29">
        <v>100000</v>
      </c>
      <c r="M29" s="3">
        <f t="shared" si="7"/>
        <v>97308.918181818182</v>
      </c>
      <c r="N29" t="b">
        <f t="shared" si="8"/>
        <v>1</v>
      </c>
      <c r="O29" s="3">
        <f t="shared" si="9"/>
        <v>36.159776906212102</v>
      </c>
      <c r="P29" t="str">
        <f t="shared" si="10"/>
        <v>TY12CORBLA028</v>
      </c>
    </row>
    <row r="30" spans="1:16" x14ac:dyDescent="0.25">
      <c r="A30" t="s">
        <v>66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Camery</v>
      </c>
      <c r="F30" t="str">
        <f t="shared" si="4"/>
        <v>12</v>
      </c>
      <c r="G30">
        <f t="shared" si="5"/>
        <v>11</v>
      </c>
      <c r="H30">
        <v>22128.2</v>
      </c>
      <c r="I30" s="2">
        <f t="shared" si="6"/>
        <v>2011.6545454545455</v>
      </c>
      <c r="J30" t="s">
        <v>52</v>
      </c>
      <c r="K30" t="s">
        <v>54</v>
      </c>
      <c r="L30">
        <v>100000</v>
      </c>
      <c r="M30" s="3">
        <f t="shared" si="7"/>
        <v>97988.345454545459</v>
      </c>
      <c r="N30" t="b">
        <f t="shared" si="8"/>
        <v>1</v>
      </c>
      <c r="O30" s="3">
        <f t="shared" si="9"/>
        <v>48.710324382462197</v>
      </c>
      <c r="P30" t="str">
        <f t="shared" si="10"/>
        <v>TY12CAMBLU029</v>
      </c>
    </row>
    <row r="31" spans="1:16" x14ac:dyDescent="0.25">
      <c r="A31" t="s">
        <v>67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24</v>
      </c>
      <c r="H31">
        <v>82374</v>
      </c>
      <c r="I31" s="2">
        <f t="shared" si="6"/>
        <v>3432.25</v>
      </c>
      <c r="J31" t="s">
        <v>20</v>
      </c>
      <c r="K31" t="s">
        <v>41</v>
      </c>
      <c r="L31">
        <v>75000</v>
      </c>
      <c r="M31" s="3" t="str">
        <f t="shared" si="7"/>
        <v>not covered</v>
      </c>
      <c r="N31" t="b">
        <f t="shared" si="8"/>
        <v>0</v>
      </c>
      <c r="O31" s="3" t="str">
        <f t="shared" si="9"/>
        <v/>
      </c>
      <c r="P31" t="str">
        <f t="shared" si="10"/>
        <v>HO99CIVWHI030</v>
      </c>
    </row>
    <row r="32" spans="1:16" x14ac:dyDescent="0.25">
      <c r="A32" t="s">
        <v>68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22</v>
      </c>
      <c r="H32">
        <v>69891.899999999994</v>
      </c>
      <c r="I32" s="2">
        <f t="shared" si="6"/>
        <v>3176.9045454545453</v>
      </c>
      <c r="J32" t="s">
        <v>52</v>
      </c>
      <c r="K32" t="s">
        <v>26</v>
      </c>
      <c r="L32">
        <v>75000</v>
      </c>
      <c r="M32" s="3">
        <f t="shared" si="7"/>
        <v>71823.095454545459</v>
      </c>
      <c r="N32" t="b">
        <f t="shared" si="8"/>
        <v>1</v>
      </c>
      <c r="O32" s="3">
        <f t="shared" si="9"/>
        <v>22.607885892356627</v>
      </c>
      <c r="P32" t="str">
        <f t="shared" si="10"/>
        <v>HO01CIVBLU031</v>
      </c>
    </row>
    <row r="33" spans="1:16" x14ac:dyDescent="0.25">
      <c r="A33" t="s">
        <v>69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13</v>
      </c>
      <c r="H33">
        <v>22573</v>
      </c>
      <c r="I33" s="2">
        <f t="shared" si="6"/>
        <v>1736.3846153846155</v>
      </c>
      <c r="J33" t="s">
        <v>52</v>
      </c>
      <c r="K33" t="s">
        <v>47</v>
      </c>
      <c r="L33">
        <v>75000</v>
      </c>
      <c r="M33" s="3">
        <f t="shared" si="7"/>
        <v>73263.61538461539</v>
      </c>
      <c r="N33" t="b">
        <f t="shared" si="8"/>
        <v>1</v>
      </c>
      <c r="O33" s="3">
        <f t="shared" si="9"/>
        <v>42.193195410446108</v>
      </c>
      <c r="P33" t="str">
        <f t="shared" si="10"/>
        <v>HO10CIVBLU032</v>
      </c>
    </row>
    <row r="34" spans="1:16" x14ac:dyDescent="0.25">
      <c r="A34" t="s">
        <v>70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13</v>
      </c>
      <c r="H34">
        <v>33477.199999999997</v>
      </c>
      <c r="I34" s="2">
        <f t="shared" si="6"/>
        <v>2575.1692307692306</v>
      </c>
      <c r="J34" t="s">
        <v>17</v>
      </c>
      <c r="K34" t="s">
        <v>56</v>
      </c>
      <c r="L34">
        <v>75000</v>
      </c>
      <c r="M34" s="3">
        <f t="shared" si="7"/>
        <v>72424.830769230772</v>
      </c>
      <c r="N34" t="b">
        <f t="shared" si="8"/>
        <v>1</v>
      </c>
      <c r="O34" s="3">
        <f t="shared" si="9"/>
        <v>28.124299523257623</v>
      </c>
      <c r="P34" t="str">
        <f t="shared" si="10"/>
        <v>HO10CIVBLA033</v>
      </c>
    </row>
    <row r="35" spans="1:16" x14ac:dyDescent="0.25">
      <c r="A35" t="s">
        <v>71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12</v>
      </c>
      <c r="H35">
        <v>30555.3</v>
      </c>
      <c r="I35" s="2">
        <f t="shared" si="6"/>
        <v>2546.2750000000001</v>
      </c>
      <c r="J35" t="s">
        <v>17</v>
      </c>
      <c r="K35" t="s">
        <v>24</v>
      </c>
      <c r="L35">
        <v>75000</v>
      </c>
      <c r="M35" s="3">
        <f t="shared" si="7"/>
        <v>72453.725000000006</v>
      </c>
      <c r="N35" t="b">
        <f t="shared" si="8"/>
        <v>1</v>
      </c>
      <c r="O35" s="3">
        <f t="shared" si="9"/>
        <v>28.45479180371327</v>
      </c>
      <c r="P35" t="str">
        <f t="shared" si="10"/>
        <v>HO11CIVBLA034</v>
      </c>
    </row>
    <row r="36" spans="1:16" x14ac:dyDescent="0.25">
      <c r="A36" t="s">
        <v>72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11</v>
      </c>
      <c r="H36">
        <v>24513.200000000001</v>
      </c>
      <c r="I36" s="2">
        <f t="shared" si="6"/>
        <v>2228.4727272727273</v>
      </c>
      <c r="J36" t="s">
        <v>17</v>
      </c>
      <c r="K36" t="s">
        <v>49</v>
      </c>
      <c r="L36">
        <v>75000</v>
      </c>
      <c r="M36" s="3">
        <f t="shared" si="7"/>
        <v>72771.527272727268</v>
      </c>
      <c r="N36" t="b">
        <f t="shared" si="8"/>
        <v>1</v>
      </c>
      <c r="O36" s="3">
        <f t="shared" si="9"/>
        <v>32.655336716544554</v>
      </c>
      <c r="P36" t="str">
        <f t="shared" si="10"/>
        <v>HO12CIVBLA035</v>
      </c>
    </row>
    <row r="37" spans="1:16" x14ac:dyDescent="0.25">
      <c r="A37" t="s">
        <v>73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10</v>
      </c>
      <c r="H37">
        <v>13867.6</v>
      </c>
      <c r="I37" s="2">
        <f t="shared" si="6"/>
        <v>1386.76</v>
      </c>
      <c r="J37" t="s">
        <v>17</v>
      </c>
      <c r="K37" t="s">
        <v>54</v>
      </c>
      <c r="L37">
        <v>75000</v>
      </c>
      <c r="M37" s="3">
        <f t="shared" si="7"/>
        <v>73613.240000000005</v>
      </c>
      <c r="N37" t="b">
        <f t="shared" si="8"/>
        <v>1</v>
      </c>
      <c r="O37" s="3">
        <f t="shared" si="9"/>
        <v>53.082898266462841</v>
      </c>
      <c r="P37" t="str">
        <f t="shared" si="10"/>
        <v>HO13CIVBLA036</v>
      </c>
    </row>
    <row r="38" spans="1:16" x14ac:dyDescent="0.25">
      <c r="A38" t="s">
        <v>92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18</v>
      </c>
      <c r="H38">
        <v>60389.5</v>
      </c>
      <c r="I38" s="2">
        <f t="shared" si="6"/>
        <v>3354.9722222222222</v>
      </c>
      <c r="J38" t="s">
        <v>20</v>
      </c>
      <c r="K38" t="s">
        <v>32</v>
      </c>
      <c r="L38">
        <v>100000</v>
      </c>
      <c r="M38" s="3">
        <f t="shared" si="7"/>
        <v>96645.027777777781</v>
      </c>
      <c r="N38" t="b">
        <f t="shared" si="8"/>
        <v>1</v>
      </c>
      <c r="O38" s="3">
        <f t="shared" si="9"/>
        <v>28.806506097914372</v>
      </c>
      <c r="P38" t="str">
        <f t="shared" si="10"/>
        <v>HO05ODYWHI037</v>
      </c>
    </row>
    <row r="39" spans="1:16" x14ac:dyDescent="0.25">
      <c r="A39" t="s">
        <v>75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16</v>
      </c>
      <c r="H39">
        <v>50854.1</v>
      </c>
      <c r="I39" s="2">
        <f t="shared" si="6"/>
        <v>3178.3812499999999</v>
      </c>
      <c r="J39" t="s">
        <v>17</v>
      </c>
      <c r="K39" t="s">
        <v>56</v>
      </c>
      <c r="L39">
        <v>100000</v>
      </c>
      <c r="M39" s="3">
        <f t="shared" si="7"/>
        <v>96821.618749999994</v>
      </c>
      <c r="N39" t="b">
        <f t="shared" si="8"/>
        <v>1</v>
      </c>
      <c r="O39" s="3">
        <f t="shared" si="9"/>
        <v>30.462556608021771</v>
      </c>
      <c r="P39" t="str">
        <f t="shared" si="10"/>
        <v>HO07ODYBLA038</v>
      </c>
    </row>
    <row r="40" spans="1:16" x14ac:dyDescent="0.25">
      <c r="A40" t="s">
        <v>76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15</v>
      </c>
      <c r="H40">
        <v>42504.6</v>
      </c>
      <c r="I40" s="2">
        <f t="shared" si="6"/>
        <v>2833.64</v>
      </c>
      <c r="J40" t="s">
        <v>20</v>
      </c>
      <c r="K40" t="s">
        <v>41</v>
      </c>
      <c r="L40">
        <v>100000</v>
      </c>
      <c r="M40" s="3">
        <f t="shared" si="7"/>
        <v>97166.36</v>
      </c>
      <c r="N40" t="b">
        <f t="shared" si="8"/>
        <v>1</v>
      </c>
      <c r="O40" s="3">
        <f t="shared" si="9"/>
        <v>34.29029799127624</v>
      </c>
      <c r="P40" t="str">
        <f t="shared" si="10"/>
        <v>HO08ODYWHI039</v>
      </c>
    </row>
    <row r="41" spans="1:16" x14ac:dyDescent="0.25">
      <c r="A41" t="s">
        <v>90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10</v>
      </c>
      <c r="G41">
        <f t="shared" si="5"/>
        <v>13</v>
      </c>
      <c r="H41">
        <v>68658.899999999994</v>
      </c>
      <c r="I41" s="2">
        <f t="shared" si="6"/>
        <v>5281.4538461538459</v>
      </c>
      <c r="J41" t="s">
        <v>17</v>
      </c>
      <c r="K41" t="s">
        <v>18</v>
      </c>
      <c r="L41">
        <v>100000</v>
      </c>
      <c r="M41" s="3">
        <f t="shared" si="7"/>
        <v>94718.546153846153</v>
      </c>
      <c r="N41" t="b">
        <f t="shared" si="8"/>
        <v>1</v>
      </c>
      <c r="O41" s="3">
        <f t="shared" si="9"/>
        <v>17.934180419435791</v>
      </c>
      <c r="P41" t="str">
        <f t="shared" si="10"/>
        <v>HO10ODYBLA040</v>
      </c>
    </row>
    <row r="42" spans="1:16" x14ac:dyDescent="0.25">
      <c r="A42" t="s">
        <v>78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9</v>
      </c>
      <c r="H42">
        <v>3708.1</v>
      </c>
      <c r="I42" s="2">
        <f t="shared" si="6"/>
        <v>412.01111111111112</v>
      </c>
      <c r="J42" t="s">
        <v>17</v>
      </c>
      <c r="K42" t="s">
        <v>21</v>
      </c>
      <c r="L42">
        <v>100000</v>
      </c>
      <c r="M42" s="3">
        <f t="shared" si="7"/>
        <v>99587.988888888882</v>
      </c>
      <c r="N42" t="b">
        <f t="shared" si="8"/>
        <v>1</v>
      </c>
      <c r="O42" s="3">
        <f t="shared" si="9"/>
        <v>241.71190097354437</v>
      </c>
      <c r="P42" t="str">
        <f t="shared" si="10"/>
        <v>HO14ODYBLA041</v>
      </c>
    </row>
    <row r="43" spans="1:16" x14ac:dyDescent="0.25">
      <c r="A43" t="s">
        <v>79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19</v>
      </c>
      <c r="H43">
        <v>64542</v>
      </c>
      <c r="I43" s="2">
        <f t="shared" si="6"/>
        <v>3396.9473684210525</v>
      </c>
      <c r="J43" t="s">
        <v>52</v>
      </c>
      <c r="K43" t="s">
        <v>18</v>
      </c>
      <c r="L43">
        <v>75000</v>
      </c>
      <c r="M43" s="3">
        <f t="shared" si="7"/>
        <v>71603.052631578947</v>
      </c>
      <c r="N43" t="b">
        <f t="shared" si="8"/>
        <v>1</v>
      </c>
      <c r="O43" s="3">
        <f t="shared" si="9"/>
        <v>21.078646462768429</v>
      </c>
      <c r="P43" t="str">
        <f t="shared" si="10"/>
        <v>CR04PTCBLU042</v>
      </c>
    </row>
    <row r="44" spans="1:16" x14ac:dyDescent="0.25">
      <c r="A44" t="s">
        <v>80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16</v>
      </c>
      <c r="H44">
        <v>42074.2</v>
      </c>
      <c r="I44" s="2">
        <f t="shared" si="6"/>
        <v>2629.6374999999998</v>
      </c>
      <c r="J44" t="s">
        <v>23</v>
      </c>
      <c r="K44" t="s">
        <v>62</v>
      </c>
      <c r="L44">
        <v>75000</v>
      </c>
      <c r="M44" s="3">
        <f t="shared" si="7"/>
        <v>72370.362500000003</v>
      </c>
      <c r="N44" t="b">
        <f t="shared" si="8"/>
        <v>1</v>
      </c>
      <c r="O44" s="3">
        <f t="shared" si="9"/>
        <v>27.521041398291594</v>
      </c>
      <c r="P44" t="str">
        <f t="shared" si="10"/>
        <v>CR07PTCGRE043</v>
      </c>
    </row>
    <row r="45" spans="1:16" x14ac:dyDescent="0.25">
      <c r="A45" t="s">
        <v>81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12</v>
      </c>
      <c r="H45">
        <v>27394.2</v>
      </c>
      <c r="I45" s="2">
        <f t="shared" si="6"/>
        <v>2282.85</v>
      </c>
      <c r="J45" t="s">
        <v>17</v>
      </c>
      <c r="K45" t="s">
        <v>39</v>
      </c>
      <c r="L45">
        <v>75000</v>
      </c>
      <c r="M45" s="3">
        <f t="shared" si="7"/>
        <v>72717.149999999994</v>
      </c>
      <c r="N45" t="b">
        <f t="shared" si="8"/>
        <v>1</v>
      </c>
      <c r="O45" s="3">
        <f t="shared" si="9"/>
        <v>31.853669754911621</v>
      </c>
      <c r="P45" t="str">
        <f t="shared" si="10"/>
        <v>CR11PTCBLA044</v>
      </c>
    </row>
    <row r="46" spans="1:16" x14ac:dyDescent="0.25">
      <c r="A46" t="s">
        <v>82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24</v>
      </c>
      <c r="H46">
        <v>79420.600000000006</v>
      </c>
      <c r="I46" s="2">
        <f t="shared" si="6"/>
        <v>3309.1916666666671</v>
      </c>
      <c r="J46" t="s">
        <v>23</v>
      </c>
      <c r="K46" t="s">
        <v>49</v>
      </c>
      <c r="L46">
        <v>75000</v>
      </c>
      <c r="M46" s="3" t="str">
        <f t="shared" si="7"/>
        <v>not covered</v>
      </c>
      <c r="N46" t="b">
        <f t="shared" si="8"/>
        <v>0</v>
      </c>
      <c r="O46" s="3" t="str">
        <f t="shared" si="9"/>
        <v/>
      </c>
      <c r="P46" t="str">
        <f t="shared" si="10"/>
        <v>CR99CARGRE045</v>
      </c>
    </row>
    <row r="47" spans="1:16" x14ac:dyDescent="0.25">
      <c r="A47" t="s">
        <v>83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23</v>
      </c>
      <c r="H47">
        <v>77243.100000000006</v>
      </c>
      <c r="I47" s="2">
        <f t="shared" si="6"/>
        <v>3358.3956521739133</v>
      </c>
      <c r="J47" t="s">
        <v>17</v>
      </c>
      <c r="K47" t="s">
        <v>26</v>
      </c>
      <c r="L47">
        <v>75000</v>
      </c>
      <c r="M47" s="3" t="str">
        <f t="shared" si="7"/>
        <v>not covered</v>
      </c>
      <c r="N47" t="b">
        <f t="shared" si="8"/>
        <v>0</v>
      </c>
      <c r="O47" s="3" t="str">
        <f t="shared" si="9"/>
        <v/>
      </c>
      <c r="P47" t="str">
        <f t="shared" si="10"/>
        <v>CR00CARBLA046</v>
      </c>
    </row>
    <row r="48" spans="1:16" x14ac:dyDescent="0.25">
      <c r="A48" t="s">
        <v>84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19</v>
      </c>
      <c r="H48">
        <v>72527.199999999997</v>
      </c>
      <c r="I48" s="2">
        <f t="shared" si="6"/>
        <v>3817.2210526315789</v>
      </c>
      <c r="J48" t="s">
        <v>20</v>
      </c>
      <c r="K48" t="s">
        <v>45</v>
      </c>
      <c r="L48">
        <v>75000</v>
      </c>
      <c r="M48" s="3">
        <f t="shared" si="7"/>
        <v>71182.778947368424</v>
      </c>
      <c r="N48" t="b">
        <f t="shared" si="8"/>
        <v>1</v>
      </c>
      <c r="O48" s="3">
        <f t="shared" si="9"/>
        <v>18.647801100828381</v>
      </c>
      <c r="P48" t="str">
        <f t="shared" si="10"/>
        <v>CR04CARWHI047</v>
      </c>
    </row>
    <row r="49" spans="1:16" x14ac:dyDescent="0.25">
      <c r="A49" t="s">
        <v>85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19</v>
      </c>
      <c r="H49">
        <v>52699.4</v>
      </c>
      <c r="I49" s="2">
        <f t="shared" si="6"/>
        <v>2773.6526315789474</v>
      </c>
      <c r="J49" t="s">
        <v>61</v>
      </c>
      <c r="K49" t="s">
        <v>45</v>
      </c>
      <c r="L49">
        <v>75000</v>
      </c>
      <c r="M49" s="3">
        <f t="shared" si="7"/>
        <v>72226.347368421048</v>
      </c>
      <c r="N49" t="b">
        <f t="shared" si="8"/>
        <v>1</v>
      </c>
      <c r="O49" s="3">
        <f t="shared" si="9"/>
        <v>26.040156054907644</v>
      </c>
      <c r="P49" t="str">
        <f t="shared" si="10"/>
        <v>CR04CARRED048</v>
      </c>
    </row>
    <row r="50" spans="1:16" x14ac:dyDescent="0.25">
      <c r="A50" t="s">
        <v>86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12</v>
      </c>
      <c r="H50">
        <v>29102.3</v>
      </c>
      <c r="I50" s="2">
        <f t="shared" si="6"/>
        <v>2425.1916666666666</v>
      </c>
      <c r="J50" t="s">
        <v>17</v>
      </c>
      <c r="K50" t="s">
        <v>47</v>
      </c>
      <c r="L50">
        <v>100000</v>
      </c>
      <c r="M50" s="3">
        <f t="shared" si="7"/>
        <v>97574.808333333334</v>
      </c>
      <c r="N50" t="b">
        <f t="shared" si="8"/>
        <v>1</v>
      </c>
      <c r="O50" s="3">
        <f t="shared" si="9"/>
        <v>40.233854368898676</v>
      </c>
      <c r="P50" t="str">
        <f t="shared" si="10"/>
        <v>HY11ELABLA049</v>
      </c>
    </row>
    <row r="51" spans="1:16" x14ac:dyDescent="0.25">
      <c r="A51" t="s">
        <v>87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11</v>
      </c>
      <c r="H51">
        <v>22282</v>
      </c>
      <c r="I51" s="2">
        <f t="shared" si="6"/>
        <v>2025.6363636363637</v>
      </c>
      <c r="J51" t="s">
        <v>52</v>
      </c>
      <c r="K51" t="s">
        <v>21</v>
      </c>
      <c r="L51">
        <v>100000</v>
      </c>
      <c r="M51" s="3">
        <f t="shared" si="7"/>
        <v>97974.363636363632</v>
      </c>
      <c r="N51" t="b">
        <f t="shared" si="8"/>
        <v>1</v>
      </c>
      <c r="O51" s="3">
        <f t="shared" si="9"/>
        <v>48.367202226012026</v>
      </c>
      <c r="P51" t="str">
        <f t="shared" si="10"/>
        <v>HY12ELABLU050</v>
      </c>
    </row>
    <row r="52" spans="1:16" x14ac:dyDescent="0.25">
      <c r="A52" t="s">
        <v>88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10</v>
      </c>
      <c r="H52">
        <v>20223.900000000001</v>
      </c>
      <c r="I52" s="2">
        <f t="shared" si="6"/>
        <v>2022.39</v>
      </c>
      <c r="J52" t="s">
        <v>17</v>
      </c>
      <c r="K52" t="s">
        <v>35</v>
      </c>
      <c r="L52">
        <v>100000</v>
      </c>
      <c r="M52" s="3">
        <f t="shared" si="7"/>
        <v>97977.61</v>
      </c>
      <c r="N52" t="b">
        <f t="shared" si="8"/>
        <v>1</v>
      </c>
      <c r="O52" s="3">
        <f t="shared" si="9"/>
        <v>48.446447025548977</v>
      </c>
      <c r="P52" t="str">
        <f t="shared" si="10"/>
        <v>HY13ELABLA051</v>
      </c>
    </row>
    <row r="53" spans="1:16" x14ac:dyDescent="0.25">
      <c r="A53" t="s">
        <v>89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10</v>
      </c>
      <c r="H53">
        <v>22188.5</v>
      </c>
      <c r="I53" s="2">
        <f t="shared" si="6"/>
        <v>2218.85</v>
      </c>
      <c r="J53" t="s">
        <v>52</v>
      </c>
      <c r="K53" t="s">
        <v>29</v>
      </c>
      <c r="L53">
        <v>100000</v>
      </c>
      <c r="M53" s="3">
        <f t="shared" si="7"/>
        <v>97781.15</v>
      </c>
      <c r="N53" t="b">
        <f t="shared" si="8"/>
        <v>1</v>
      </c>
      <c r="O53" s="3">
        <f t="shared" si="9"/>
        <v>44.068391283773124</v>
      </c>
      <c r="P53" t="str">
        <f t="shared" si="10"/>
        <v>HY13ELABLU052</v>
      </c>
    </row>
    <row r="58" spans="1:16" x14ac:dyDescent="0.25">
      <c r="B58" t="s">
        <v>94</v>
      </c>
      <c r="C58" t="s">
        <v>95</v>
      </c>
      <c r="D58" t="s">
        <v>106</v>
      </c>
      <c r="E58" t="s">
        <v>125</v>
      </c>
    </row>
    <row r="59" spans="1:16" x14ac:dyDescent="0.25">
      <c r="B59" t="s">
        <v>96</v>
      </c>
      <c r="C59" t="s">
        <v>97</v>
      </c>
      <c r="D59" t="s">
        <v>107</v>
      </c>
      <c r="E59" t="s">
        <v>127</v>
      </c>
    </row>
    <row r="60" spans="1:16" x14ac:dyDescent="0.25">
      <c r="B60" t="s">
        <v>98</v>
      </c>
      <c r="C60" t="s">
        <v>99</v>
      </c>
      <c r="D60" t="s">
        <v>108</v>
      </c>
      <c r="E60" t="s">
        <v>126</v>
      </c>
    </row>
    <row r="61" spans="1:16" x14ac:dyDescent="0.25">
      <c r="B61" t="s">
        <v>100</v>
      </c>
      <c r="C61" t="s">
        <v>101</v>
      </c>
      <c r="D61" t="s">
        <v>109</v>
      </c>
      <c r="E61" t="s">
        <v>124</v>
      </c>
    </row>
    <row r="62" spans="1:16" x14ac:dyDescent="0.25">
      <c r="B62" t="s">
        <v>102</v>
      </c>
      <c r="C62" t="s">
        <v>103</v>
      </c>
      <c r="D62" t="s">
        <v>110</v>
      </c>
      <c r="E62" t="s">
        <v>123</v>
      </c>
    </row>
    <row r="63" spans="1:16" x14ac:dyDescent="0.25">
      <c r="B63" t="s">
        <v>104</v>
      </c>
      <c r="C63" t="s">
        <v>105</v>
      </c>
      <c r="D63" t="s">
        <v>111</v>
      </c>
      <c r="E63" t="s">
        <v>122</v>
      </c>
    </row>
    <row r="64" spans="1:16" x14ac:dyDescent="0.25">
      <c r="D64" t="s">
        <v>112</v>
      </c>
      <c r="E64" t="s">
        <v>121</v>
      </c>
    </row>
    <row r="65" spans="4:5" x14ac:dyDescent="0.25">
      <c r="D65" t="s">
        <v>113</v>
      </c>
      <c r="E65" t="s">
        <v>120</v>
      </c>
    </row>
    <row r="66" spans="4:5" x14ac:dyDescent="0.25">
      <c r="D66" t="s">
        <v>114</v>
      </c>
      <c r="E66" t="s">
        <v>119</v>
      </c>
    </row>
    <row r="67" spans="4:5" x14ac:dyDescent="0.25">
      <c r="D67" t="s">
        <v>115</v>
      </c>
      <c r="E67" t="s">
        <v>118</v>
      </c>
    </row>
    <row r="68" spans="4:5" x14ac:dyDescent="0.25">
      <c r="D68" t="s">
        <v>116</v>
      </c>
      <c r="E68" t="s">
        <v>117</v>
      </c>
    </row>
  </sheetData>
  <conditionalFormatting sqref="I2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0 k Q t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S R C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k Q t V 2 Z u z I q H A Q A A K A M A A B M A H A B G b 3 J t d W x h c y 9 T Z W N 0 a W 9 u M S 5 t I K I Y A C i g F A A A A A A A A A A A A A A A A A A A A A A A A A A A A H 2 R 0 W v b M B D G 3 w P 5 H w 7 v x Q H h k b L u Y c W U Y q + 0 D w s b M Z R R j 6 D Y l 9 R E l s L p l C a E / u + 9 N B l p s a l e L P + + T 9 / p T h 4 r b p y F 6 f E 7 v h o O h g P / p A l r q D T N G r t B y 4 5 2 k I J B H g 5 A 1 t Q F q l B I 5 j d J 7 q r Q i i e + b Q w m m b M s P z 6 O 7 n 6 U O b n 1 3 G 3 L z N W N X R b Y r g 2 W W T H L 5 L z H Z 0 e r 8 g F x N R u X n j W x e G A h I b 7 8 U D n h L U c j 9 Z i j a d q G k d J I R Q o y Z 0 J r f T q + V P D T V m 8 l 0 v H F 5 Y W C P 8 E x T n l n M D 1 v k 4 m z + G + k j i 1 8 i X 6 T a 0 W r 4 Q 5 1 j e Q j 6 a f Q c z G e l B O P j 9 0 q e D z x G 2 O m l T a a f M o U 3 k d m T 9 o u J b H Y r f E c V 5 C 2 f u G o P d 7 4 I P q 4 p 7 7 a 7 6 N M E 9 z n 0 h 2 L C x i 3 / K J g H / 3 S K + y F E N 8 G Y 2 C i W x x 1 D a 5 G 0 0 8 / P 6 d t W O i K A y H 8 R U 0 d w 8 2 y 5 z a H h / t P b W j n S G c O X / u D Z C K u S 3 N q N t j F D 5 p k k r w T 4 d 7 y 9 2 / J Y Z J v C n w o / i 5 d Y r C + 7 g g T f I a e S b + M h o P G 9 j 7 m 1 S t Q S w E C L Q A U A A I A C A D S R C 1 X n Y h m j 6 M A A A D 2 A A A A E g A A A A A A A A A A A A A A A A A A A A A A Q 2 9 u Z m l n L 1 B h Y 2 t h Z 2 U u e G 1 s U E s B A i 0 A F A A C A A g A 0 k Q t V w / K 6 a u k A A A A 6 Q A A A B M A A A A A A A A A A A A A A A A A 7 w A A A F t D b 2 5 0 Z W 5 0 X 1 R 5 c G V z X S 5 4 b W x Q S w E C L Q A U A A I A C A D S R C 1 X Z m 7 M i o c B A A A o A w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f a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X 2 l u d m V u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1 Q x N T o z M D o z M C 4 2 M D Q y N D U w W i I g L z 4 8 R W 5 0 c n k g V H l w Z T 0 i R m l s b E N v b H V t b l R 5 c G V z I i B W Y W x 1 Z T 0 i c 0 J n W U d C Z 1 l H Q m d V R 0 J n W U R C Z 1 l H I i A v P j x F b n R y e S B U e X B l P S J G a W x s Q 2 9 s d W 1 u T m F t Z X M i I F Z h b H V l P S J z W y Z x d W 9 0 O 0 N h c i B J R C Z x d W 9 0 O y w m c X V v d D t N Y W t l J n F 1 b 3 Q 7 L C Z x d W 9 0 O 0 1 h a 2 U g K E Z 1 b G w g T m F t Z S k m c X V v d D s s J n F 1 b 3 Q 7 T W 9 k Z W w m c X V v d D s s J n F 1 b 3 Q 7 T W 9 k Z W w g K E Z 1 b G w g T m F t Z S k m c X V v d D s s J n F 1 b 3 Q 7 T W F u d W Z h Y 3 R 1 c m U g W W V h c i Z x d W 9 0 O y w m c X V v d D t B Z 2 U m c X V v d D s s J n F 1 b 3 Q 7 T W l s Z X M m c X V v d D s s J n F 1 b 3 Q 7 T W l s Z X M g L y B Z Z W F y J n F 1 b 3 Q 7 L C Z x d W 9 0 O 0 N v b G 9 y J n F 1 b 3 Q 7 L C Z x d W 9 0 O 0 R y a X Z l c i Z x d W 9 0 O y w m c X V v d D t X Y X J y Y W 5 0 e S Z x d W 9 0 O y w m c X V v d D s g T W l s Z X M m c X V v d D s s J n F 1 b 3 Q 7 Q 2 9 2 Z X J l Z D 8 m c X V v d D s s J n F 1 b 3 Q 7 T m V 3 I E N h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f a W 5 2 Z W 5 0 b 3 J 5 L 0 F 1 d G 9 S Z W 1 v d m V k Q 2 9 s d W 1 u c z E u e 0 N h c i B J R C w w f S Z x d W 9 0 O y w m c X V v d D t T Z W N 0 a W 9 u M S 9 j Y X J f a W 5 2 Z W 5 0 b 3 J 5 L 0 F 1 d G 9 S Z W 1 v d m V k Q 2 9 s d W 1 u c z E u e 0 1 h a 2 U s M X 0 m c X V v d D s s J n F 1 b 3 Q 7 U 2 V j d G l v b j E v Y 2 F y X 2 l u d m V u d G 9 y e S 9 B d X R v U m V t b 3 Z l Z E N v b H V t b n M x L n t N Y W t l I C h G d W x s I E 5 h b W U p L D J 9 J n F 1 b 3 Q 7 L C Z x d W 9 0 O 1 N l Y 3 R p b 2 4 x L 2 N h c l 9 p b n Z l b n R v c n k v Q X V 0 b 1 J l b W 9 2 Z W R D b 2 x 1 b W 5 z M S 5 7 T W 9 k Z W w s M 3 0 m c X V v d D s s J n F 1 b 3 Q 7 U 2 V j d G l v b j E v Y 2 F y X 2 l u d m V u d G 9 y e S 9 B d X R v U m V t b 3 Z l Z E N v b H V t b n M x L n t N b 2 R l b C A o R n V s b C B O Y W 1 l K S w 0 f S Z x d W 9 0 O y w m c X V v d D t T Z W N 0 a W 9 u M S 9 j Y X J f a W 5 2 Z W 5 0 b 3 J 5 L 0 F 1 d G 9 S Z W 1 v d m V k Q 2 9 s d W 1 u c z E u e 0 1 h b n V m Y W N 0 d X J l I F l l Y X I s N X 0 m c X V v d D s s J n F 1 b 3 Q 7 U 2 V j d G l v b j E v Y 2 F y X 2 l u d m V u d G 9 y e S 9 B d X R v U m V t b 3 Z l Z E N v b H V t b n M x L n t B Z 2 U s N n 0 m c X V v d D s s J n F 1 b 3 Q 7 U 2 V j d G l v b j E v Y 2 F y X 2 l u d m V u d G 9 y e S 9 B d X R v U m V t b 3 Z l Z E N v b H V t b n M x L n t N a W x l c y w 3 f S Z x d W 9 0 O y w m c X V v d D t T Z W N 0 a W 9 u M S 9 j Y X J f a W 5 2 Z W 5 0 b 3 J 5 L 0 F 1 d G 9 S Z W 1 v d m V k Q 2 9 s d W 1 u c z E u e 0 1 p b G V z I C 8 g W W V h c i w 4 f S Z x d W 9 0 O y w m c X V v d D t T Z W N 0 a W 9 u M S 9 j Y X J f a W 5 2 Z W 5 0 b 3 J 5 L 0 F 1 d G 9 S Z W 1 v d m V k Q 2 9 s d W 1 u c z E u e 0 N v b G 9 y L D l 9 J n F 1 b 3 Q 7 L C Z x d W 9 0 O 1 N l Y 3 R p b 2 4 x L 2 N h c l 9 p b n Z l b n R v c n k v Q X V 0 b 1 J l b W 9 2 Z W R D b 2 x 1 b W 5 z M S 5 7 R H J p d m V y L D E w f S Z x d W 9 0 O y w m c X V v d D t T Z W N 0 a W 9 u M S 9 j Y X J f a W 5 2 Z W 5 0 b 3 J 5 L 0 F 1 d G 9 S Z W 1 v d m V k Q 2 9 s d W 1 u c z E u e 1 d h c n J h b n R 5 L D E x f S Z x d W 9 0 O y w m c X V v d D t T Z W N 0 a W 9 u M S 9 j Y X J f a W 5 2 Z W 5 0 b 3 J 5 L 0 F 1 d G 9 S Z W 1 v d m V k Q 2 9 s d W 1 u c z E u e y B N a W x l c y w x M n 0 m c X V v d D s s J n F 1 b 3 Q 7 U 2 V j d G l v b j E v Y 2 F y X 2 l u d m V u d G 9 y e S 9 B d X R v U m V t b 3 Z l Z E N v b H V t b n M x L n t D b 3 Z l c m V k P y w x M 3 0 m c X V v d D s s J n F 1 b 3 Q 7 U 2 V j d G l v b j E v Y 2 F y X 2 l u d m V u d G 9 y e S 9 B d X R v U m V t b 3 Z l Z E N v b H V t b n M x L n t O Z X c g Q 2 F y I E l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F y X 2 l u d m V u d G 9 y e S 9 B d X R v U m V t b 3 Z l Z E N v b H V t b n M x L n t D Y X I g S U Q s M H 0 m c X V v d D s s J n F 1 b 3 Q 7 U 2 V j d G l v b j E v Y 2 F y X 2 l u d m V u d G 9 y e S 9 B d X R v U m V t b 3 Z l Z E N v b H V t b n M x L n t N Y W t l L D F 9 J n F 1 b 3 Q 7 L C Z x d W 9 0 O 1 N l Y 3 R p b 2 4 x L 2 N h c l 9 p b n Z l b n R v c n k v Q X V 0 b 1 J l b W 9 2 Z W R D b 2 x 1 b W 5 z M S 5 7 T W F r Z S A o R n V s b C B O Y W 1 l K S w y f S Z x d W 9 0 O y w m c X V v d D t T Z W N 0 a W 9 u M S 9 j Y X J f a W 5 2 Z W 5 0 b 3 J 5 L 0 F 1 d G 9 S Z W 1 v d m V k Q 2 9 s d W 1 u c z E u e 0 1 v Z G V s L D N 9 J n F 1 b 3 Q 7 L C Z x d W 9 0 O 1 N l Y 3 R p b 2 4 x L 2 N h c l 9 p b n Z l b n R v c n k v Q X V 0 b 1 J l b W 9 2 Z W R D b 2 x 1 b W 5 z M S 5 7 T W 9 k Z W w g K E Z 1 b G w g T m F t Z S k s N H 0 m c X V v d D s s J n F 1 b 3 Q 7 U 2 V j d G l v b j E v Y 2 F y X 2 l u d m V u d G 9 y e S 9 B d X R v U m V t b 3 Z l Z E N v b H V t b n M x L n t N Y W 5 1 Z m F j d H V y Z S B Z Z W F y L D V 9 J n F 1 b 3 Q 7 L C Z x d W 9 0 O 1 N l Y 3 R p b 2 4 x L 2 N h c l 9 p b n Z l b n R v c n k v Q X V 0 b 1 J l b W 9 2 Z W R D b 2 x 1 b W 5 z M S 5 7 Q W d l L D Z 9 J n F 1 b 3 Q 7 L C Z x d W 9 0 O 1 N l Y 3 R p b 2 4 x L 2 N h c l 9 p b n Z l b n R v c n k v Q X V 0 b 1 J l b W 9 2 Z W R D b 2 x 1 b W 5 z M S 5 7 T W l s Z X M s N 3 0 m c X V v d D s s J n F 1 b 3 Q 7 U 2 V j d G l v b j E v Y 2 F y X 2 l u d m V u d G 9 y e S 9 B d X R v U m V t b 3 Z l Z E N v b H V t b n M x L n t N a W x l c y A v I F l l Y X I s O H 0 m c X V v d D s s J n F 1 b 3 Q 7 U 2 V j d G l v b j E v Y 2 F y X 2 l u d m V u d G 9 y e S 9 B d X R v U m V t b 3 Z l Z E N v b H V t b n M x L n t D b 2 x v c i w 5 f S Z x d W 9 0 O y w m c X V v d D t T Z W N 0 a W 9 u M S 9 j Y X J f a W 5 2 Z W 5 0 b 3 J 5 L 0 F 1 d G 9 S Z W 1 v d m V k Q 2 9 s d W 1 u c z E u e 0 R y a X Z l c i w x M H 0 m c X V v d D s s J n F 1 b 3 Q 7 U 2 V j d G l v b j E v Y 2 F y X 2 l u d m V u d G 9 y e S 9 B d X R v U m V t b 3 Z l Z E N v b H V t b n M x L n t X Y X J y Y W 5 0 e S w x M X 0 m c X V v d D s s J n F 1 b 3 Q 7 U 2 V j d G l v b j E v Y 2 F y X 2 l u d m V u d G 9 y e S 9 B d X R v U m V t b 3 Z l Z E N v b H V t b n M x L n s g T W l s Z X M s M T J 9 J n F 1 b 3 Q 7 L C Z x d W 9 0 O 1 N l Y 3 R p b 2 4 x L 2 N h c l 9 p b n Z l b n R v c n k v Q X V 0 b 1 J l b W 9 2 Z W R D b 2 x 1 b W 5 z M S 5 7 Q 2 9 2 Z X J l Z D 8 s M T N 9 J n F 1 b 3 Q 7 L C Z x d W 9 0 O 1 N l Y 3 R p b 2 4 x L 2 N h c l 9 p b n Z l b n R v c n k v Q X V 0 b 1 J l b W 9 2 Z W R D b 2 x 1 b W 5 z M S 5 7 T m V 3 I E N h c i B J R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l 9 p b n Z l b n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X 2 l u d m V u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f a W 5 2 Z W 5 0 b 3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J L s E m M S V O j Y V 6 6 M t t 9 e Y A A A A A A g A A A A A A E G Y A A A A B A A A g A A A A j L F j K + S O x u g M o 9 s A Z M b 0 D 3 Z k q O b F K + z o h / N u l N k a x A c A A A A A D o A A A A A C A A A g A A A A n Q j 3 q W w W S L t t 3 U I X y A l / 7 H m 3 Z 8 L s Y w Q Q r h X 3 w h p s 4 9 J Q A A A A D 7 5 r + + Q q K k r y O G e p 6 k O 5 9 h S C C F m C f H j x Y / l e Q 7 W O w 3 s I j I j K z P I C 3 r L 0 h r F d m J M x 6 w Y 8 Q l B O p r U N y g 4 W z D r a 9 3 z Q 1 + S 9 6 F U / 5 G + t p u 6 5 2 M J A A A A A a 3 u Y / 4 T 0 m S 7 f Z 9 K V u t v 8 Q u 9 L j c s g G n u t v c A Y 3 W / B U N T L w o 6 s Q U i P o B Y 1 O r 2 O M C o X I T / 5 E F c 0 b c 2 n 6 C 1 + m 8 3 H 7 Q = = < / D a t a M a s h u p > 
</file>

<file path=customXml/itemProps1.xml><?xml version="1.0" encoding="utf-8"?>
<ds:datastoreItem xmlns:ds="http://schemas.openxmlformats.org/officeDocument/2006/customXml" ds:itemID="{D499A508-DDCF-4E02-804F-5CC8D60D4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car_inventory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Hawker</dc:creator>
  <cp:lastModifiedBy>Sid Hawker</cp:lastModifiedBy>
  <dcterms:created xsi:type="dcterms:W3CDTF">2023-09-13T15:29:48Z</dcterms:created>
  <dcterms:modified xsi:type="dcterms:W3CDTF">2023-09-13T22:18:17Z</dcterms:modified>
</cp:coreProperties>
</file>