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C\Desktop\"/>
    </mc:Choice>
  </mc:AlternateContent>
  <bookViews>
    <workbookView xWindow="0" yWindow="0" windowWidth="20490" windowHeight="7665"/>
  </bookViews>
  <sheets>
    <sheet name="Checklist" sheetId="14" r:id="rId1"/>
    <sheet name="Annexure 1" sheetId="16" r:id="rId2"/>
    <sheet name="Annexure 2" sheetId="15" r:id="rId3"/>
    <sheet name="Annexure 3" sheetId="17" r:id="rId4"/>
    <sheet name="Annexure 4" sheetId="18" r:id="rId5"/>
    <sheet name="Annexure 5" sheetId="20" state="hidden" r:id="rId6"/>
    <sheet name="Confirmations" sheetId="19" r:id="rId7"/>
    <sheet name="Additional" sheetId="21" r:id="rId8"/>
    <sheet name="Sheet1" sheetId="22" r:id="rId9"/>
    <sheet name="Sheet2" sheetId="23" r:id="rId10"/>
    <sheet name="Sheet3" sheetId="24" r:id="rId11"/>
    <sheet name="Sheet4" sheetId="25" r:id="rId12"/>
  </sheets>
  <definedNames>
    <definedName name="_xlnm._FilterDatabase" localSheetId="0" hidden="1">Checklist!$B$4:$G$164</definedName>
    <definedName name="_xlnm.Print_Area" localSheetId="0">Checklist!$B$4:$G$104</definedName>
  </definedNames>
  <calcPr calcId="162913"/>
</workbook>
</file>

<file path=xl/calcChain.xml><?xml version="1.0" encoding="utf-8"?>
<calcChain xmlns="http://schemas.openxmlformats.org/spreadsheetml/2006/main">
  <c r="J44" i="15" l="1"/>
  <c r="C31" i="15"/>
  <c r="C30" i="15"/>
  <c r="C29" i="15"/>
  <c r="C25" i="15"/>
  <c r="E30" i="25" l="1"/>
  <c r="E29" i="25"/>
  <c r="E28" i="25"/>
  <c r="E27" i="25"/>
  <c r="E17" i="25"/>
  <c r="E18" i="25"/>
  <c r="E19" i="25"/>
  <c r="E20" i="25"/>
  <c r="E21" i="25"/>
  <c r="E22" i="25"/>
  <c r="E23" i="25"/>
  <c r="E24" i="25"/>
  <c r="E25" i="25"/>
  <c r="E26" i="25"/>
  <c r="E9" i="25"/>
  <c r="E10" i="25"/>
  <c r="E11" i="25"/>
  <c r="E12" i="25"/>
  <c r="E13" i="25"/>
  <c r="E14" i="25"/>
  <c r="E15" i="25"/>
  <c r="E16" i="25"/>
  <c r="E8" i="25"/>
  <c r="E7" i="25"/>
  <c r="D4" i="16" l="1"/>
  <c r="D7" i="16" s="1"/>
  <c r="E4" i="16" s="1"/>
  <c r="E7" i="16" s="1"/>
  <c r="F4" i="16" s="1"/>
  <c r="F7" i="16" s="1"/>
  <c r="G4" i="16" s="1"/>
  <c r="G7" i="16" s="1"/>
  <c r="H4" i="16" s="1"/>
  <c r="H7" i="16" s="1"/>
  <c r="I4" i="16" s="1"/>
  <c r="I7" i="16" s="1"/>
  <c r="J4" i="16" s="1"/>
  <c r="J7" i="16" s="1"/>
  <c r="K4" i="16" s="1"/>
  <c r="K7" i="16" s="1"/>
  <c r="L4" i="16" s="1"/>
  <c r="L7" i="16" s="1"/>
  <c r="M4" i="16" s="1"/>
  <c r="M7" i="16" s="1"/>
  <c r="N4" i="16" s="1"/>
  <c r="N7" i="16" s="1"/>
  <c r="C7" i="16"/>
  <c r="E90" i="22" l="1"/>
  <c r="B8" i="14" l="1"/>
  <c r="E6" i="20" l="1"/>
  <c r="F6" i="20" s="1"/>
  <c r="E7" i="20"/>
  <c r="F7" i="20" s="1"/>
  <c r="E8" i="20"/>
  <c r="F8" i="20" s="1"/>
  <c r="E9" i="20"/>
  <c r="F9" i="20" s="1"/>
  <c r="C10" i="20"/>
  <c r="D10" i="20"/>
  <c r="E13" i="20"/>
  <c r="F13" i="20" s="1"/>
  <c r="E14" i="20"/>
  <c r="F14" i="20" s="1"/>
  <c r="E16" i="20"/>
  <c r="F16" i="20" s="1"/>
  <c r="C17" i="20"/>
  <c r="D17" i="20"/>
  <c r="E22" i="20"/>
  <c r="F22" i="20" s="1"/>
  <c r="E23" i="20"/>
  <c r="F23" i="20" s="1"/>
  <c r="E24" i="20"/>
  <c r="F24" i="20" s="1"/>
  <c r="E25" i="20"/>
  <c r="F25" i="20" s="1"/>
  <c r="E26" i="20"/>
  <c r="F26" i="20" s="1"/>
  <c r="E27" i="20"/>
  <c r="F27" i="20" s="1"/>
  <c r="C28" i="20"/>
  <c r="C38" i="20" s="1"/>
  <c r="D28" i="20"/>
  <c r="D38" i="20" s="1"/>
  <c r="E31" i="20"/>
  <c r="F31" i="20" s="1"/>
  <c r="E34" i="20"/>
  <c r="F34" i="20" s="1"/>
  <c r="E35" i="20"/>
  <c r="F35" i="20" s="1"/>
  <c r="E36" i="20"/>
  <c r="F36" i="20" s="1"/>
  <c r="E45" i="20"/>
  <c r="F45" i="20" s="1"/>
  <c r="E47" i="20"/>
  <c r="F47" i="20" s="1"/>
  <c r="C48" i="20"/>
  <c r="D48" i="20"/>
  <c r="E50" i="20"/>
  <c r="F50" i="20" s="1"/>
  <c r="E51" i="20"/>
  <c r="F51" i="20" s="1"/>
  <c r="E52" i="20"/>
  <c r="F52" i="20" s="1"/>
  <c r="E53" i="20"/>
  <c r="F53" i="20" s="1"/>
  <c r="E54" i="20"/>
  <c r="F54" i="20" s="1"/>
  <c r="E55" i="20"/>
  <c r="F55" i="20" s="1"/>
  <c r="C56" i="20"/>
  <c r="D56" i="20"/>
  <c r="E60" i="20"/>
  <c r="F60" i="20" s="1"/>
  <c r="D58" i="20" l="1"/>
  <c r="D62" i="20" s="1"/>
  <c r="C18" i="20"/>
  <c r="C58" i="20"/>
  <c r="C62" i="20" s="1"/>
  <c r="D18" i="20"/>
  <c r="B9" i="14" l="1"/>
  <c r="B10" i="14" l="1"/>
  <c r="B13" i="14" l="1"/>
  <c r="B16" i="14" l="1"/>
  <c r="B17" i="14" l="1"/>
  <c r="B18" i="14" l="1"/>
  <c r="B19" i="14" l="1"/>
  <c r="B20" i="14" l="1"/>
  <c r="B21" i="14" l="1"/>
  <c r="B22" i="14" l="1"/>
  <c r="B23" i="14" l="1"/>
  <c r="B24" i="14" l="1"/>
  <c r="B27" i="14" l="1"/>
  <c r="B28" i="14" l="1"/>
  <c r="B31" i="14" s="1"/>
  <c r="B32" i="14" l="1"/>
  <c r="B33" i="14" l="1"/>
  <c r="B34" i="14" l="1"/>
  <c r="B35" i="14" l="1"/>
  <c r="B36" i="14" l="1"/>
  <c r="B37" i="14" l="1"/>
  <c r="B38" i="14" l="1"/>
  <c r="B39" i="14" l="1"/>
  <c r="B40" i="14" l="1"/>
  <c r="B41" i="14" l="1"/>
  <c r="B42" i="14" l="1"/>
  <c r="B43" i="14" l="1"/>
  <c r="B45" i="14" l="1"/>
  <c r="B46" i="14" l="1"/>
  <c r="B47" i="14" l="1"/>
  <c r="B48" i="14" l="1"/>
  <c r="B49" i="14" l="1"/>
  <c r="B50" i="14" s="1"/>
  <c r="B51" i="14" s="1"/>
  <c r="B54" i="14" s="1"/>
  <c r="B55" i="14" l="1"/>
  <c r="B56" i="14" l="1"/>
  <c r="B57" i="14" l="1"/>
  <c r="B58" i="14" l="1"/>
  <c r="B59" i="14" l="1"/>
  <c r="B60" i="14" l="1"/>
  <c r="B61" i="14" l="1"/>
  <c r="B64" i="14" l="1"/>
  <c r="B65" i="14" l="1"/>
  <c r="B66" i="14" l="1"/>
  <c r="B69" i="14" s="1"/>
  <c r="B70" i="14" s="1"/>
  <c r="B71" i="14" s="1"/>
  <c r="B72" i="14" s="1"/>
  <c r="B73" i="14" s="1"/>
  <c r="B74" i="14" s="1"/>
  <c r="B75" i="14" s="1"/>
  <c r="B76" i="14" s="1"/>
  <c r="B77" i="14" s="1"/>
  <c r="B78" i="14" s="1"/>
  <c r="B79" i="14" s="1"/>
  <c r="B80" i="14" s="1"/>
  <c r="B81" i="14" s="1"/>
  <c r="B82" i="14" s="1"/>
  <c r="B85" i="14" s="1"/>
  <c r="B88" i="14" s="1"/>
  <c r="B89" i="14" s="1"/>
  <c r="B90" i="14" s="1"/>
  <c r="B91" i="14" s="1"/>
  <c r="B92" i="14" s="1"/>
  <c r="B93" i="14" s="1"/>
  <c r="B94" i="14" s="1"/>
  <c r="B97" i="14" s="1"/>
  <c r="B98" i="14" s="1"/>
  <c r="B99" i="14" s="1"/>
  <c r="B104" i="14" s="1"/>
</calcChain>
</file>

<file path=xl/sharedStrings.xml><?xml version="1.0" encoding="utf-8"?>
<sst xmlns="http://schemas.openxmlformats.org/spreadsheetml/2006/main" count="647" uniqueCount="412">
  <si>
    <t>Client :</t>
  </si>
  <si>
    <t>Period ended :</t>
  </si>
  <si>
    <t>S. No.</t>
  </si>
  <si>
    <t>Procedure</t>
  </si>
  <si>
    <t>Particulars</t>
  </si>
  <si>
    <t>Planning</t>
  </si>
  <si>
    <t>Revenue</t>
  </si>
  <si>
    <t>Employee Compensation</t>
  </si>
  <si>
    <t>Cash and Bank</t>
  </si>
  <si>
    <t>Other details</t>
  </si>
  <si>
    <t>Debt</t>
  </si>
  <si>
    <t>Operating expenses</t>
  </si>
  <si>
    <t>Capital assets</t>
  </si>
  <si>
    <t>Detail of advertisement and business promotion expenses</t>
  </si>
  <si>
    <t>Detail of capital creditors for purchase of fixed assets and description of assets for which this party is standing</t>
  </si>
  <si>
    <t>Month</t>
  </si>
  <si>
    <t>April</t>
  </si>
  <si>
    <t>May</t>
  </si>
  <si>
    <t>June</t>
  </si>
  <si>
    <t>July</t>
  </si>
  <si>
    <t>August</t>
  </si>
  <si>
    <t>September</t>
  </si>
  <si>
    <t>October</t>
  </si>
  <si>
    <t>November</t>
  </si>
  <si>
    <t>December</t>
  </si>
  <si>
    <t>January</t>
  </si>
  <si>
    <t>February</t>
  </si>
  <si>
    <t>March</t>
  </si>
  <si>
    <t>Opening</t>
  </si>
  <si>
    <t>Resigns</t>
  </si>
  <si>
    <t>Closing</t>
  </si>
  <si>
    <t>Amount payable</t>
  </si>
  <si>
    <t>Amount deposited</t>
  </si>
  <si>
    <t>Date of deposit</t>
  </si>
  <si>
    <t>Challan number</t>
  </si>
  <si>
    <t>Due date of deposit</t>
  </si>
  <si>
    <t>Joinees</t>
  </si>
  <si>
    <t>Equity</t>
  </si>
  <si>
    <t>Name of Professional</t>
  </si>
  <si>
    <t>Case handled/services provided</t>
  </si>
  <si>
    <t>Period pertaining to</t>
  </si>
  <si>
    <t>Description</t>
  </si>
  <si>
    <t>Amount</t>
  </si>
  <si>
    <t>Opening balance procedure</t>
  </si>
  <si>
    <t>Voucher No</t>
  </si>
  <si>
    <t>Type</t>
  </si>
  <si>
    <t>Debit</t>
  </si>
  <si>
    <t>Credit</t>
  </si>
  <si>
    <t>Net amount</t>
  </si>
  <si>
    <t>Narration</t>
  </si>
  <si>
    <t>Schedule of bonus/commission, if any, paid during the year.</t>
  </si>
  <si>
    <t>Other revenue</t>
  </si>
  <si>
    <r>
      <t>Direct confirmation from bank for all bank accounts, fixed deposit balances and loan balances. Format attached in tab &lt;</t>
    </r>
    <r>
      <rPr>
        <b/>
        <sz val="10"/>
        <color rgb="FFFF0000"/>
        <rFont val="Garamond"/>
        <family val="1"/>
      </rPr>
      <t>Confirmation</t>
    </r>
    <r>
      <rPr>
        <sz val="10"/>
        <color theme="1"/>
        <rFont val="Garamond"/>
        <family val="1"/>
      </rPr>
      <t>&gt;</t>
    </r>
  </si>
  <si>
    <r>
      <t>List of legal attorneys of whom services are taken during the year. Direct confirmations will be sent to them. Refer tab &lt;</t>
    </r>
    <r>
      <rPr>
        <b/>
        <sz val="10"/>
        <color rgb="FFFF0000"/>
        <rFont val="Garamond"/>
        <family val="1"/>
      </rPr>
      <t>Confirmation</t>
    </r>
    <r>
      <rPr>
        <sz val="10"/>
        <color theme="1"/>
        <rFont val="Garamond"/>
        <family val="1"/>
      </rPr>
      <t>&gt; for format of confirmation letter.</t>
    </r>
  </si>
  <si>
    <r>
      <t>Detail of legal and professional expenses for the year in format attached in &lt;</t>
    </r>
    <r>
      <rPr>
        <b/>
        <sz val="10"/>
        <color rgb="FFFF0000"/>
        <rFont val="Garamond"/>
        <family val="1"/>
      </rPr>
      <t>Annexure 3</t>
    </r>
    <r>
      <rPr>
        <sz val="10"/>
        <color theme="1"/>
        <rFont val="Garamond"/>
        <family val="1"/>
      </rPr>
      <t>&gt;. List of advisors and attorneys of whom services taken during the period</t>
    </r>
  </si>
  <si>
    <t>Details of assest disposed off during the year with relevant supporting documents. Detail should include computation of gain/loss on sale of assets during the period.</t>
  </si>
  <si>
    <t>List of additions during the year (invoice wise) having detail of quantity, description of addition, amount of addition, bill number etc for the year. Invoices will be tested on sample basis.</t>
  </si>
  <si>
    <t>Monthwise and property wise detail of rent expense for the year</t>
  </si>
  <si>
    <t>Profit after tax</t>
  </si>
  <si>
    <t>Tax expense</t>
  </si>
  <si>
    <t>Profit before tax</t>
  </si>
  <si>
    <t>Finance income</t>
  </si>
  <si>
    <t>Finance cost</t>
  </si>
  <si>
    <t>Other financial items</t>
  </si>
  <si>
    <t>Administrative cost</t>
  </si>
  <si>
    <t>Selling and distribution cost</t>
  </si>
  <si>
    <t>Cost of revenue</t>
  </si>
  <si>
    <t>Other income</t>
  </si>
  <si>
    <t>e</t>
  </si>
  <si>
    <t>b</t>
  </si>
  <si>
    <t>Reasons</t>
  </si>
  <si>
    <t>Variance (%)</t>
  </si>
  <si>
    <t>Variance (Rs)</t>
  </si>
  <si>
    <t>Current Tax Liabilities</t>
  </si>
  <si>
    <t>Other Current Liabilities</t>
  </si>
  <si>
    <t>Trade Payables</t>
  </si>
  <si>
    <t>Current Liabilities</t>
  </si>
  <si>
    <t>Pension and Other Employee Obligations</t>
  </si>
  <si>
    <t>Non Current Liabilities</t>
  </si>
  <si>
    <t>Currency Translation Reserve</t>
  </si>
  <si>
    <t>Deferred Stock Compensation Reserve</t>
  </si>
  <si>
    <t>Reserve and Surplus</t>
  </si>
  <si>
    <t>Retained Earnings</t>
  </si>
  <si>
    <t>Additional Paid in Capital</t>
  </si>
  <si>
    <t>Share Capital</t>
  </si>
  <si>
    <t>EQUITY &amp; LIABILITIES</t>
  </si>
  <si>
    <t>Cash and Cash Equivalents</t>
  </si>
  <si>
    <t>Other Current Assets</t>
  </si>
  <si>
    <t>Trade Receivables</t>
  </si>
  <si>
    <t>Current Assets</t>
  </si>
  <si>
    <t>Deferred Tax Assets</t>
  </si>
  <si>
    <t>Long Term Financial Assets</t>
  </si>
  <si>
    <t>Property plant and equipment</t>
  </si>
  <si>
    <t>Intangible Assets</t>
  </si>
  <si>
    <t>Non Current Assets</t>
  </si>
  <si>
    <t>a</t>
  </si>
  <si>
    <t>ASSETS</t>
  </si>
  <si>
    <t>Detail of salary payable, retainership payable, doctor fees payable and Consultant fee payable (consultant wise and with aging) and other employee related payables with detail of subsequent payments (with date of payment and amount paid)</t>
  </si>
  <si>
    <t>Computation of the Director Remuneration</t>
  </si>
  <si>
    <t>Timeline</t>
  </si>
  <si>
    <t>Concerned Person</t>
  </si>
  <si>
    <r>
      <t>Schedule of statutory dues (including service tax, VAT, Work contract Tax,TDS, ESI and property tax etc.) with detail of amount due, amount deposited and date of payment (Refer &lt;</t>
    </r>
    <r>
      <rPr>
        <b/>
        <sz val="10"/>
        <color rgb="FFFF0000"/>
        <rFont val="Garamond"/>
        <family val="1"/>
      </rPr>
      <t>Annexure 2</t>
    </r>
    <r>
      <rPr>
        <sz val="10"/>
        <color theme="1"/>
        <rFont val="Garamond"/>
        <family val="1"/>
      </rPr>
      <t>&gt;)</t>
    </r>
  </si>
  <si>
    <t>Details of Fixed Asset Schedule as per Income Tax Act</t>
  </si>
  <si>
    <t>Detailed schedule of repairs and maintenance account listing all amounts greater than Rs 5,000 showing name of payee, type of repair/ maintenance, amount of expense and date of expenditure.</t>
  </si>
  <si>
    <t>Taxation</t>
  </si>
  <si>
    <t>Details of income tax paid, if any during the year.</t>
  </si>
  <si>
    <t>Movement in advance tax/provision for tax during the year.  Also, year on year status of advance tax, provision for tax and income tax assessed will be required providing the following details:</t>
  </si>
  <si>
    <t>- Assessment year/previous year</t>
  </si>
  <si>
    <t>- Advance tax</t>
  </si>
  <si>
    <t>- Provision for tax</t>
  </si>
  <si>
    <t>- Income assessed and tax assessed</t>
  </si>
  <si>
    <t>Minutes of all board meetings held during the year</t>
  </si>
  <si>
    <t>Physical verification report of fixed assets</t>
  </si>
  <si>
    <t>List of last 5 cheques issued by entity as at year end and first 5 cheques issued by entity after year end for significant bank accounts and each cheque book separately.</t>
  </si>
  <si>
    <t>Created by</t>
  </si>
  <si>
    <t>Approved by</t>
  </si>
  <si>
    <t>Date of creation</t>
  </si>
  <si>
    <t>Invoice date</t>
  </si>
  <si>
    <t>Ledger Name/code</t>
  </si>
  <si>
    <t>Detail of parties covered in the register maintained under the Section 189 of Co Act 2013 and detail of loan granted to them.</t>
  </si>
  <si>
    <t>Detail of any fraud on or by the Company noticed or recorded during the year.</t>
  </si>
  <si>
    <t>Detail of schedule of advances to suppliers</t>
  </si>
  <si>
    <t>MBP 1 form for all directors during the year along with director disqualification certificate.</t>
  </si>
  <si>
    <t>Detail of last revenue invoice number generated with supporting documentation for verification</t>
  </si>
  <si>
    <t>Schedule of security deposits, if any.</t>
  </si>
  <si>
    <t>Detail of advances given to employees, if any.</t>
  </si>
  <si>
    <t>Month wise movement in Service tax receivable (opening, credit taken, credit utilised during, closing balance) and tracing with service tax return</t>
  </si>
  <si>
    <t>Opening Trial Balance matched with Closing Trial Balance of Previous year.</t>
  </si>
  <si>
    <t>Detail of Revenue month wise &amp; customer wise.</t>
  </si>
  <si>
    <t>Quantative and qualitative reasons for increase/decrease in revenue as compared to previous year  revenue stream wise.</t>
  </si>
  <si>
    <t>Invoice wise bill register reconciled with the revenue of financials for the year. Testing of invoices need to be done on sample basis.</t>
  </si>
  <si>
    <t>Calculation of Interest paid during the year.</t>
  </si>
  <si>
    <t>Certificate of Interest paid during the year.</t>
  </si>
  <si>
    <t>Detail of Consultant Fees and Retainership fees paid.</t>
  </si>
  <si>
    <t>Detail of Rental Income &amp; Agreement thereof.</t>
  </si>
  <si>
    <t>Detail of following expenses heads:
1. Professiona Expenses
2. Telecommunication expenses
3. Travelling and conveyance
4. Generel expense                                                                                                                                                                                             5) Repair and Maintenance                                          6) Foreign exchange gain/loss (if any)
7) Insurance
8) Amount Written Off &amp; Amount written back
9) Office expenses
10) Miscellaneous expenses                                                                                                                                                                                  11) Postage &amp; Courier                                                                                                                                                                                      12) Stationary Expenses                                                                                                                                                                                      13) Software Charges</t>
  </si>
  <si>
    <t>Detail of other current assets and liabilities, including detail of change in provisions created for litigations
Detail and movement in deposits under protest. (if any)</t>
  </si>
  <si>
    <t xml:space="preserve">Detail of schedules for:
1. Advance paid to supplier
2. Staff imprest
3. Transactions with Swastha care India
4. Security deposit paid
5. Employee related payables
6. Security deposit received from staff, contractors and customers (if any)
7. Expense payable
</t>
  </si>
  <si>
    <r>
      <t>List of all the entries for the year having details specified in format given in (or Day book) &lt;</t>
    </r>
    <r>
      <rPr>
        <b/>
        <sz val="10"/>
        <color rgb="FFFF0000"/>
        <rFont val="Garamond"/>
        <family val="1"/>
      </rPr>
      <t>Annexure 4</t>
    </r>
    <r>
      <rPr>
        <sz val="10"/>
        <color theme="1"/>
        <rFont val="Garamond"/>
        <family val="1"/>
      </rPr>
      <t>&gt;</t>
    </r>
  </si>
  <si>
    <t>Draft Financials as per Revised schedules &amp; amended companies act 2013.</t>
  </si>
  <si>
    <t>Schedule of contributions to PF for the Apr 15 to Mar16 with relevant supportings/challans in case of deposits.</t>
  </si>
  <si>
    <t>Finance Manager</t>
  </si>
  <si>
    <t>Status</t>
  </si>
  <si>
    <t>Employees`s Contribution</t>
  </si>
  <si>
    <t>Employer`s Contribution</t>
  </si>
  <si>
    <t>PF Admin Charges</t>
  </si>
  <si>
    <t>Total</t>
  </si>
  <si>
    <t>No. Of Employe as pe ECR</t>
  </si>
  <si>
    <t>For PF, ESI,&amp; PT</t>
  </si>
  <si>
    <t>Previous Year signed financials</t>
  </si>
  <si>
    <t>Previous year signed tax audit reports</t>
  </si>
  <si>
    <t>Party Name</t>
  </si>
  <si>
    <t>Section</t>
  </si>
  <si>
    <t>Date</t>
  </si>
  <si>
    <t>PAN No.</t>
  </si>
  <si>
    <t>TDS Deducted</t>
  </si>
  <si>
    <t>For TDS</t>
  </si>
  <si>
    <t>List of shareholders and directors as at March 2017</t>
  </si>
  <si>
    <t>List of directors and shareholders as at March 31, 2017</t>
  </si>
  <si>
    <t>Invoice wise list of debtors outstanding as at March 2017 reconciled with financials</t>
  </si>
  <si>
    <t>Ageing of receivables- invoice wise and party wise. After adjusting normal credit period given to respective categories of customers as at March 2017. On discussion basis, supporting documents for followup of long outstanding debtors will be required to verify. Ageing should in given buckets: 0-30, 31-60, 61-90, 91-180, 181-270, 271-365, 1-2, 2-3, above 3 years.</t>
  </si>
  <si>
    <t>Detail of unbilled revenue having detail of service, value of invoice generated and amount of unbilled revenue and detail of other receiveiables balances. outstanding as at March 31, 2017</t>
  </si>
  <si>
    <t>Detail of outstanding customer advance (as at March 31, 2017) if any. Also, Detail of subsequent adjustment will be required for long outstanding advances.</t>
  </si>
  <si>
    <t>Detail of first revenue invoice generated subseqent to March 31, 2017  with supporting documentation for verification.</t>
  </si>
  <si>
    <t>Basic salary for all employees (for the month of March 2017). PF cost expectation will be computed for the year and reasons for variance with actuals if any.</t>
  </si>
  <si>
    <t>Acturial valuation report for gratuity  and leave encashment obligation payable as at March 31, 2017 with detail of acturial assumptions used by actuary.</t>
  </si>
  <si>
    <t>"Data sent to actuary" having detail of date of birth, date of joining, employee code, name of employee. Number of employees for whom valuation is done should reconcile with number of employees as per salary sheet of March 2017.</t>
  </si>
  <si>
    <t>Salary sheet month wise and employee wise which should contain the following details:
1. Unique employee ID of employee
2. Names of employees
3. Salary break up (cost sheet)
4. PAN detail
5. Detail of TDS deducted upto March 2017
6. Date of Joining
7. PF number
8. Bank account number
9. Reconciliation with number of employees as at March 2017 with number of employee for which medical insurance policy is taken
10. Date of birth
11. Designation and department</t>
  </si>
  <si>
    <t>Employee personnel file for selected samples of employees (each from new joinees, resignees during the year and existing employees). Sample will be provided by engagement team once listing of new joines, resigning during the year and list of employees as at March 31, 2017 will be provided).
Same testing will be performed for consultants also.</t>
  </si>
  <si>
    <t>Fixed assets register and fixed assets schedule as at March 2017 in line with the requirement of Companies Act 2013</t>
  </si>
  <si>
    <t>List of bank account as at March 31, 2017 with detail of account number, balance as per bank statement and balance as per books</t>
  </si>
  <si>
    <t>Bank reconciliation statement for all bank accounts and loan balances with copy of bank statement for March 2017 month. All reconciliation items should have detail of subsequent clearance.</t>
  </si>
  <si>
    <t>Detail of fixed deposit with detail of opening fixed deposits, acquired during the year, matured during the year and closing as at March 2017</t>
  </si>
  <si>
    <t>Detail of cheques in hand as at March 31, 2017, if any</t>
  </si>
  <si>
    <t>Cash certificate as at March 31, 2017</t>
  </si>
  <si>
    <t>Loan Repaymnet schedule &amp; balance confirmation of outstanding lona as on 31st March 2017.</t>
  </si>
  <si>
    <t>List of creditors (i.e. trade creditor, capital creditors etc) as at March 31, 2017. Debit balances of creditors needs to be reclassified as "Advance to creditors'.</t>
  </si>
  <si>
    <t>Reconcliation of TDS recoverable with Form 26AS as at March 31, 2017 and break up of tds and advance tax year wise</t>
  </si>
  <si>
    <t>Bank book for the period April 2017 upto date of field work</t>
  </si>
  <si>
    <t>Schedules of prepaid expense as at March 2017 having detail of origional amount of expense, total period covered by the expense, ledger head in which expense is recognised etc..</t>
  </si>
  <si>
    <t>Shareholders register as on 31 March 2017</t>
  </si>
  <si>
    <t>Summary of legal cases (for each income tax and others) and estimated amount of exposure as at March 2017, updated upto date of field work (including income tax assessments, civil cases etc.)
Copy of relevant documents for review pertaining to cases of which hearing was done during the year.</t>
  </si>
  <si>
    <t>Minutes of meeting held between period April 2017 to audit report date</t>
  </si>
  <si>
    <t>Computation of provision for income-tax for the year ended March 31, 2017.</t>
  </si>
  <si>
    <t>Computation of deferred tax asset/liability as on March 31, 2017</t>
  </si>
  <si>
    <t>System generated trial balance as at opening of April 1, 2016. This needs to be reconciled with closing trial balance as at March 31, 2016.</t>
  </si>
  <si>
    <t>List of employee and consultants joined and resigned during period April 2016 to March 2017 with detail of name of employee, date of joining and resigning, employee code and name of department.</t>
  </si>
  <si>
    <t>Month wise head count for number of employees (excluding contracted employees) and consultants during April 2016 to March 2017 in format attached in &lt;Annexure 1&gt;</t>
  </si>
  <si>
    <t>Bank statement and bank book for the months of November 2016, February 2017 and March 2017</t>
  </si>
  <si>
    <t>Life Strategies Humancare Pvt. Ltd.</t>
  </si>
  <si>
    <t>done</t>
  </si>
  <si>
    <t>to be prepared by Pallavi</t>
  </si>
  <si>
    <t>no changes as of 31st march 2017</t>
  </si>
  <si>
    <t>please refer to income register sheet shared</t>
  </si>
  <si>
    <t>sheet 1</t>
  </si>
  <si>
    <t>sheet 2</t>
  </si>
  <si>
    <t>na</t>
  </si>
  <si>
    <t>Ref. No.</t>
  </si>
  <si>
    <t>Party's Name</t>
  </si>
  <si>
    <t>Pending</t>
  </si>
  <si>
    <t/>
  </si>
  <si>
    <t>LSHPL/2016-17/2403361</t>
  </si>
  <si>
    <t>CNH Industrial (India) Private Limited</t>
  </si>
  <si>
    <t>LSHPL/DN/2016-17/2403150</t>
  </si>
  <si>
    <t>LSHPL/2016-17/2402333</t>
  </si>
  <si>
    <t>Coca-Cola India Pvt Ltd</t>
  </si>
  <si>
    <t>LSHPL/DN/2016-17/2402132</t>
  </si>
  <si>
    <t>LSHPL/2016-17/2302330</t>
  </si>
  <si>
    <t>LSHPL/DN/2016-17/2302131</t>
  </si>
  <si>
    <t>LSHPL/2016-17/1003345</t>
  </si>
  <si>
    <t>LSHPL/DN/2016-17/1003146</t>
  </si>
  <si>
    <t>LSHPL/2016-17/1606077</t>
  </si>
  <si>
    <t>Cognizant Technology Solutions</t>
  </si>
  <si>
    <t>LSHPL/2016-17/0108132</t>
  </si>
  <si>
    <t>LSHPL/DN/2016-17/1111085</t>
  </si>
  <si>
    <t>LSHPL/DN/2016-17/0911081 A</t>
  </si>
  <si>
    <t>LSHPL/2016-17/2111257</t>
  </si>
  <si>
    <t>LSHPL/DN/2016-17/2511100</t>
  </si>
  <si>
    <t>LSHPL/DN/2016-17/1101117</t>
  </si>
  <si>
    <t>LSHPL/2016-14/0902313</t>
  </si>
  <si>
    <t>LSHPL/DN/2016-17/0802127</t>
  </si>
  <si>
    <t>LSHPL/2016-17/0902314</t>
  </si>
  <si>
    <t>LSHPL/DN/2016-17/0802126</t>
  </si>
  <si>
    <t>LSHPL/20156-17/0902315</t>
  </si>
  <si>
    <t>LSHPL/DN/2016-17/0902128</t>
  </si>
  <si>
    <t>LSHPL/2016-17/3001317</t>
  </si>
  <si>
    <t>LSHPL/2016-17/3001318</t>
  </si>
  <si>
    <t>LSHPL/2016-17/2802334</t>
  </si>
  <si>
    <t>LSHPL/DN/2016-17/2802136</t>
  </si>
  <si>
    <t>LSHPL/2016-17/0103349</t>
  </si>
  <si>
    <t>LSHPL/2016-17/2403357</t>
  </si>
  <si>
    <t>LSHPL/2016-17/2403358</t>
  </si>
  <si>
    <t>LSHPL/2016-17/2803364</t>
  </si>
  <si>
    <t>LSHPL/2016-17/0102310</t>
  </si>
  <si>
    <t>FIL Research (India) Private Limited</t>
  </si>
  <si>
    <t>LSHPL/DN/2016-17/0102124</t>
  </si>
  <si>
    <t>LSHPL/2016-17/1602320</t>
  </si>
  <si>
    <t>LSHPL/2016-17/0303346</t>
  </si>
  <si>
    <t>LSHPL/2016-17/1603350</t>
  </si>
  <si>
    <t>LSHPL/DN/2016-17/1603148</t>
  </si>
  <si>
    <t>LSHPL/2016-17/0803343</t>
  </si>
  <si>
    <t>LSHPL/2016-17/2103354</t>
  </si>
  <si>
    <t>Fortis Healthcare Limited</t>
  </si>
  <si>
    <t>LSHPL/DN/2016-17/2103149</t>
  </si>
  <si>
    <t>LSHPL/2016-17/0103336</t>
  </si>
  <si>
    <t>Fortis Hospital Limited</t>
  </si>
  <si>
    <t>LSHPL/DN/2016-17/0103143</t>
  </si>
  <si>
    <t>LSHPL/2016-17/0703340</t>
  </si>
  <si>
    <t>LSHPL/DN/2016-17/0703144</t>
  </si>
  <si>
    <t>LSHPL/2016-17/1811254</t>
  </si>
  <si>
    <t>Genpact India Pvt Ltd</t>
  </si>
  <si>
    <t>LSHPL/DN/2016-17/1611087</t>
  </si>
  <si>
    <t>LSHPL/2016-17/0601295</t>
  </si>
  <si>
    <t>LSHPL/DN/2016-17/2401122</t>
  </si>
  <si>
    <t>LSHPL/2016-17/2202326</t>
  </si>
  <si>
    <t>LSHPL/DN/2016-17/2202133</t>
  </si>
  <si>
    <t>LSHPL/2016-17/0303338</t>
  </si>
  <si>
    <t>LSHPL/DN/2016-17/0303142</t>
  </si>
  <si>
    <t>LSHPL/2016-17/2403360</t>
  </si>
  <si>
    <t>LSHPL/DN/2016-17/1511093</t>
  </si>
  <si>
    <t>HSBC Electronic Data Rocessing Ltd.</t>
  </si>
  <si>
    <t>LSHPL/2016-17/2202328</t>
  </si>
  <si>
    <t>LSHPL/DN/2016-17/2202135</t>
  </si>
  <si>
    <t>LSHPL/2016-17/2102327</t>
  </si>
  <si>
    <t>LSHPL/DN/2016-17/2102134</t>
  </si>
  <si>
    <t>LSHPL/2016-17/2002325</t>
  </si>
  <si>
    <t>LSHPL/2016-17/2302329</t>
  </si>
  <si>
    <t>LSHPL/2016-17/2402332</t>
  </si>
  <si>
    <t>LSHPL/2016-17/2802335</t>
  </si>
  <si>
    <t>LSHPL/DN/2016-17/2002137</t>
  </si>
  <si>
    <t>LSHPL/DN/2016-17/2302138</t>
  </si>
  <si>
    <t>LSHPL/DN/2016-17/2402139</t>
  </si>
  <si>
    <t>LSHPL/DN/2016-17/2802140</t>
  </si>
  <si>
    <t>LSHPL/2016-17/2403362</t>
  </si>
  <si>
    <t>LSHPL/DN/2016-17/2403152</t>
  </si>
  <si>
    <t>LSHPL/2016-17/1603352</t>
  </si>
  <si>
    <t>LSHPL/DN/2016-17/1603153</t>
  </si>
  <si>
    <t>LSHPL/2016-17/2203356</t>
  </si>
  <si>
    <t>Max Hypermarket India Pvt Ltd</t>
  </si>
  <si>
    <t>LSHPL/DN/2016-17/2203151</t>
  </si>
  <si>
    <t>LSHPL/2016-17/1702323</t>
  </si>
  <si>
    <t>Max Life Inurance Company Limited</t>
  </si>
  <si>
    <t>LSHPL/DN/2016-17/2401123</t>
  </si>
  <si>
    <t>Mckinsey &amp; Company, Inc.</t>
  </si>
  <si>
    <t>LSHPL/2016-17/0703341</t>
  </si>
  <si>
    <t>LSHPL/OP/2016-17/2406057</t>
  </si>
  <si>
    <t>Ninad Bhangle</t>
  </si>
  <si>
    <t>LSHPL/2016-17/1003347</t>
  </si>
  <si>
    <t>Pernod Ricard India (P) Limited</t>
  </si>
  <si>
    <t>LSHPL/DN/2016-17/1003145</t>
  </si>
  <si>
    <t>LSHPL/DN/2016-17/1511092</t>
  </si>
  <si>
    <t>RBS Services India Private Limited</t>
  </si>
  <si>
    <t>LSHPL/2016-17/0802311</t>
  </si>
  <si>
    <t>LSHPL/2016-17/2203355</t>
  </si>
  <si>
    <t>LSHPL/2016-17/2903363 A</t>
  </si>
  <si>
    <t>SRF Ltd.</t>
  </si>
  <si>
    <t>LSHPL/2016-17/2903363 B</t>
  </si>
  <si>
    <t>LSHPL/DN/2016-17/2903155</t>
  </si>
  <si>
    <t>LSHPL/OP/2016-17/2210203</t>
  </si>
  <si>
    <t>Sterlite Technologies Limited</t>
  </si>
  <si>
    <t>LSHPL/20016-17/0203337</t>
  </si>
  <si>
    <t>Stryker India Private Limited</t>
  </si>
  <si>
    <t>LSHPL/DN/2016-17/0203141</t>
  </si>
  <si>
    <t>LSHPL/2017-18/0304001</t>
  </si>
  <si>
    <t>Outstanding</t>
  </si>
  <si>
    <t>Advance</t>
  </si>
  <si>
    <t>LSHPL/DN/2015-16/0912061</t>
  </si>
  <si>
    <t>Remarks</t>
  </si>
  <si>
    <t>client has deposited tds in the last year and has given us the payment of same in this year</t>
  </si>
  <si>
    <t>LSHPL/OP/2015-16/1302238</t>
  </si>
  <si>
    <t>excess amt received from client</t>
  </si>
  <si>
    <t>LSHPL/2016-17/2506091</t>
  </si>
  <si>
    <t>Ernst &amp; Young LLP, Global Shared Services</t>
  </si>
  <si>
    <t>LSHPL/2016-17/2007119</t>
  </si>
  <si>
    <t>LSHPL/2016-17/2907128</t>
  </si>
  <si>
    <t>LSHPL/OP/2016-17/2210191</t>
  </si>
  <si>
    <t>Penguin Books India Pvt Ltd</t>
  </si>
  <si>
    <t>invoice cancelled but tds and paymnet received</t>
  </si>
  <si>
    <t>LSHPL/2016-17/1510202</t>
  </si>
  <si>
    <t>Sopra India Pvt Ltd</t>
  </si>
  <si>
    <t>invoice cancelled but tds deposited</t>
  </si>
  <si>
    <t>LSHPL/DN/2016-17/2110069</t>
  </si>
  <si>
    <t>Double payment received</t>
  </si>
  <si>
    <t>LSHPL/2016-17/2112287</t>
  </si>
  <si>
    <t>Detail of dividend received</t>
  </si>
  <si>
    <t>Interest income received from FD</t>
  </si>
  <si>
    <t>will receive the report by next week</t>
  </si>
  <si>
    <t>please refer to salary sheet</t>
  </si>
  <si>
    <t>please refer to gratuity sheet</t>
  </si>
  <si>
    <t>Annexure 1</t>
  </si>
  <si>
    <t>S. No</t>
  </si>
  <si>
    <t>Name</t>
  </si>
  <si>
    <t>DOB</t>
  </si>
  <si>
    <t>Department</t>
  </si>
  <si>
    <t>Designation</t>
  </si>
  <si>
    <t>Date of Joining</t>
  </si>
  <si>
    <t>Rohit Parewa</t>
  </si>
  <si>
    <t>BD</t>
  </si>
  <si>
    <t>Client Engagement Partner</t>
  </si>
  <si>
    <t xml:space="preserve">Anamika Sengar </t>
  </si>
  <si>
    <t>Project Management</t>
  </si>
  <si>
    <t>Project Manager</t>
  </si>
  <si>
    <t>Bal Krishan</t>
  </si>
  <si>
    <t>Stage Manager</t>
  </si>
  <si>
    <t xml:space="preserve">Office Assistant </t>
  </si>
  <si>
    <t>Sulemanuddin</t>
  </si>
  <si>
    <t>Umesh Sati</t>
  </si>
  <si>
    <t>Finance</t>
  </si>
  <si>
    <t>Accountant</t>
  </si>
  <si>
    <t>Mohd. Mumtaj</t>
  </si>
  <si>
    <t>2nd Dec-16</t>
  </si>
  <si>
    <t xml:space="preserve">Vrinda Misra </t>
  </si>
  <si>
    <t>Delivery</t>
  </si>
  <si>
    <t>Consultant</t>
  </si>
  <si>
    <t>Vineeth Nair</t>
  </si>
  <si>
    <t>Resign</t>
  </si>
  <si>
    <t>Date of Resigning</t>
  </si>
  <si>
    <t>Sarvesh Kumar</t>
  </si>
  <si>
    <t>6.19.1991</t>
  </si>
  <si>
    <t>Md. Iftikhar</t>
  </si>
  <si>
    <t>7.7.1992</t>
  </si>
  <si>
    <t xml:space="preserve">Sanyukta Saha </t>
  </si>
  <si>
    <t>10.3.1985</t>
  </si>
  <si>
    <t>Consulting</t>
  </si>
  <si>
    <t>please refer to employee detail sheet &amp; salary sheet</t>
  </si>
  <si>
    <t>Advabce to Employees</t>
  </si>
  <si>
    <t>Employee Name</t>
  </si>
  <si>
    <t>date of advance given</t>
  </si>
  <si>
    <t>amount</t>
  </si>
  <si>
    <t>date of advance deducted from salary</t>
  </si>
  <si>
    <t>Bharat Babbar</t>
  </si>
  <si>
    <t>Mohd Iftikhar</t>
  </si>
  <si>
    <t>Jigyasa Sharma</t>
  </si>
  <si>
    <t>Kanika Gupta</t>
  </si>
  <si>
    <t>Mohd Iqbal</t>
  </si>
  <si>
    <t>Mohd Mumtaj</t>
  </si>
  <si>
    <t>Nisha Sharma</t>
  </si>
  <si>
    <t>Prem Kumar</t>
  </si>
  <si>
    <t>Sanyukta Saha</t>
  </si>
  <si>
    <t>Steeve Gupta</t>
  </si>
  <si>
    <t>Vrinda Misra</t>
  </si>
  <si>
    <t>sheet 3</t>
  </si>
  <si>
    <t>sheet 4</t>
  </si>
  <si>
    <t>Rent Details</t>
  </si>
  <si>
    <t>Property</t>
  </si>
  <si>
    <t>C-35, F.F., Hauz Khas Mian Market, New Delhi - 110016</t>
  </si>
  <si>
    <t xml:space="preserve"> </t>
  </si>
  <si>
    <t>to be checked with pallavi</t>
  </si>
  <si>
    <t>Paid on</t>
  </si>
  <si>
    <t>Amt</t>
  </si>
  <si>
    <t>TDS deducted</t>
  </si>
  <si>
    <t>amt paid after tds</t>
  </si>
  <si>
    <t>Janaury</t>
  </si>
  <si>
    <t>6th april</t>
  </si>
  <si>
    <t>2nd may</t>
  </si>
  <si>
    <t>3rd june</t>
  </si>
  <si>
    <t>13th july</t>
  </si>
  <si>
    <t>22nd july</t>
  </si>
  <si>
    <t>4th aug</t>
  </si>
  <si>
    <t>5th sep</t>
  </si>
  <si>
    <t>4th oct</t>
  </si>
  <si>
    <t>3rd nov</t>
  </si>
  <si>
    <t>5th dec</t>
  </si>
  <si>
    <t>4th jan</t>
  </si>
  <si>
    <t>1st feb</t>
  </si>
  <si>
    <t>6th mar</t>
  </si>
  <si>
    <t>will share the same by 30th april</t>
  </si>
  <si>
    <t>refer for tds receivable sheet. Reco done till 3rd quarter. Will send the final in the month of june post 4th quarter returns</t>
  </si>
  <si>
    <t>92B</t>
  </si>
  <si>
    <t>94I</t>
  </si>
  <si>
    <t>94J</t>
  </si>
  <si>
    <t>94C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</si>
</sst>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quot;&quot;0.00"/>
  </numFmts>
  <fonts count="22">
    <font>
      <sz val="11"/>
      <color theme="1"/>
      <name val="Calibri"/>
      <family val="2"/>
      <scheme val="minor"/>
    </font>
    <font>
      <sz val="10"/>
      <color theme="1"/>
      <name val="Garamond"/>
      <family val="1"/>
    </font>
    <font>
      <b/>
      <sz val="10"/>
      <color theme="1"/>
      <name val="Garamond"/>
      <family val="1"/>
    </font>
    <font>
      <b/>
      <sz val="10"/>
      <name val="Garamond"/>
      <family val="1"/>
    </font>
    <font>
      <b/>
      <sz val="10"/>
      <color rgb="FFFF0000"/>
      <name val="Garamond"/>
      <family val="1"/>
    </font>
    <font>
      <sz val="11"/>
      <color indexed="8"/>
      <name val="Book Antiqua"/>
      <family val="2"/>
    </font>
    <font>
      <sz val="11"/>
      <color theme="1"/>
      <name val="Calibri"/>
      <family val="2"/>
      <scheme val="minor"/>
    </font>
    <font>
      <sz val="10"/>
      <color theme="1"/>
      <name val="Calibri"/>
      <family val="2"/>
      <scheme val="minor"/>
    </font>
    <font>
      <sz val="10"/>
      <color rgb="FFFF0000"/>
      <name val="Calibri"/>
      <family val="2"/>
      <scheme val="minor"/>
    </font>
    <font>
      <sz val="10"/>
      <color indexed="8"/>
      <name val="Calibri"/>
      <family val="2"/>
      <scheme val="minor"/>
    </font>
    <font>
      <b/>
      <sz val="10"/>
      <color theme="1"/>
      <name val="Calibri"/>
      <family val="2"/>
      <scheme val="minor"/>
    </font>
    <font>
      <sz val="9"/>
      <color theme="1"/>
      <name val="Garamond"/>
      <family val="1"/>
    </font>
    <font>
      <b/>
      <sz val="10"/>
      <color indexed="10"/>
      <name val="Calibri"/>
      <family val="2"/>
      <scheme val="minor"/>
    </font>
    <font>
      <b/>
      <sz val="10"/>
      <color rgb="FFFF0000"/>
      <name val="Accountant"/>
      <charset val="2"/>
    </font>
    <font>
      <b/>
      <sz val="10"/>
      <color indexed="8"/>
      <name val="Calibri"/>
      <family val="2"/>
      <scheme val="minor"/>
    </font>
    <font>
      <b/>
      <sz val="10"/>
      <color rgb="FFFF0000"/>
      <name val="Calibri"/>
      <family val="2"/>
      <scheme val="minor"/>
    </font>
    <font>
      <b/>
      <sz val="11"/>
      <color theme="1"/>
      <name val="Calibri"/>
      <family val="2"/>
      <scheme val="minor"/>
    </font>
    <font>
      <b/>
      <sz val="10"/>
      <color theme="1"/>
      <name val="Arial"/>
      <family val="2"/>
    </font>
    <font>
      <sz val="10"/>
      <color theme="1"/>
      <name val="Arial"/>
      <family val="2"/>
    </font>
    <font>
      <sz val="10"/>
      <color rgb="FF000000"/>
      <name val="Arial"/>
      <family val="2"/>
    </font>
    <font>
      <b/>
      <sz val="9"/>
      <color theme="1"/>
      <name val="Calibri"/>
      <family val="2"/>
      <scheme val="minor"/>
    </font>
    <font>
      <sz val="9"/>
      <color theme="1"/>
      <name val="Calibri"/>
      <family val="2"/>
      <scheme val="minor"/>
    </font>
  </fonts>
  <fills count="7">
    <fill>
      <patternFill patternType="none"/>
    </fill>
    <fill>
      <patternFill patternType="gray125"/>
    </fill>
    <fill>
      <patternFill patternType="solid">
        <fgColor rgb="FFCC99FF"/>
        <bgColor indexed="64"/>
      </patternFill>
    </fill>
    <fill>
      <patternFill patternType="solid">
        <fgColor theme="7" tint="0.59999389629810485"/>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5" fillId="0" borderId="0"/>
    <xf numFmtId="164" fontId="6" fillId="0" borderId="0" applyFont="0" applyFill="0" applyBorder="0" applyAlignment="0" applyProtection="0"/>
    <xf numFmtId="9" fontId="6" fillId="0" borderId="0" applyFont="0" applyFill="0" applyBorder="0" applyAlignment="0" applyProtection="0"/>
  </cellStyleXfs>
  <cellXfs count="118">
    <xf numFmtId="0" fontId="0" fillId="0" borderId="0" xfId="0"/>
    <xf numFmtId="0" fontId="1" fillId="0" borderId="0" xfId="0" applyFont="1"/>
    <xf numFmtId="0" fontId="1" fillId="0" borderId="0" xfId="0" applyFont="1" applyAlignment="1">
      <alignment vertical="center"/>
    </xf>
    <xf numFmtId="0" fontId="2" fillId="0" borderId="1" xfId="0" applyFont="1" applyBorder="1"/>
    <xf numFmtId="17" fontId="1" fillId="0" borderId="1" xfId="0" applyNumberFormat="1" applyFont="1" applyBorder="1"/>
    <xf numFmtId="0" fontId="1" fillId="0" borderId="1" xfId="0" applyFont="1" applyBorder="1"/>
    <xf numFmtId="0" fontId="2" fillId="2" borderId="1" xfId="0" applyFont="1" applyFill="1" applyBorder="1"/>
    <xf numFmtId="0" fontId="2" fillId="2" borderId="1" xfId="0" applyFont="1" applyFill="1" applyBorder="1" applyAlignment="1">
      <alignment horizontal="center"/>
    </xf>
    <xf numFmtId="0" fontId="1" fillId="0" borderId="0" xfId="0" applyFont="1" applyBorder="1"/>
    <xf numFmtId="15" fontId="1" fillId="0" borderId="0" xfId="0" applyNumberFormat="1" applyFont="1" applyAlignment="1">
      <alignment horizontal="left" vertical="top"/>
    </xf>
    <xf numFmtId="0" fontId="3" fillId="2" borderId="1" xfId="0" applyFont="1" applyFill="1" applyBorder="1" applyAlignment="1">
      <alignment horizontal="center" vertical="center"/>
    </xf>
    <xf numFmtId="0" fontId="2" fillId="0" borderId="0" xfId="0" applyFont="1" applyAlignment="1">
      <alignment vertical="top"/>
    </xf>
    <xf numFmtId="0" fontId="1" fillId="0" borderId="0" xfId="0" applyFont="1" applyAlignment="1">
      <alignment vertical="top"/>
    </xf>
    <xf numFmtId="0" fontId="2" fillId="2" borderId="1" xfId="0" applyFont="1" applyFill="1" applyBorder="1" applyAlignment="1">
      <alignment horizontal="center" vertical="top"/>
    </xf>
    <xf numFmtId="0" fontId="1" fillId="0" borderId="0" xfId="0" applyFont="1" applyFill="1" applyAlignment="1">
      <alignment vertical="top"/>
    </xf>
    <xf numFmtId="0" fontId="1" fillId="0" borderId="0" xfId="0" applyFont="1" applyAlignment="1">
      <alignment horizontal="center" vertical="top"/>
    </xf>
    <xf numFmtId="0" fontId="7" fillId="0" borderId="2" xfId="0" applyFont="1" applyFill="1" applyBorder="1" applyAlignment="1">
      <alignment vertical="top"/>
    </xf>
    <xf numFmtId="9" fontId="7" fillId="0" borderId="2" xfId="3" applyFont="1" applyFill="1" applyBorder="1" applyAlignment="1">
      <alignment vertical="top"/>
    </xf>
    <xf numFmtId="165" fontId="7" fillId="0" borderId="2" xfId="2" applyNumberFormat="1" applyFont="1" applyFill="1" applyBorder="1" applyAlignment="1">
      <alignment vertical="top"/>
    </xf>
    <xf numFmtId="0" fontId="7" fillId="0" borderId="3" xfId="0" applyFont="1" applyFill="1" applyBorder="1" applyAlignment="1">
      <alignment vertical="top"/>
    </xf>
    <xf numFmtId="0" fontId="7" fillId="0" borderId="4" xfId="0" applyFont="1" applyFill="1" applyBorder="1" applyAlignment="1">
      <alignment vertical="top"/>
    </xf>
    <xf numFmtId="9" fontId="7" fillId="0" borderId="4" xfId="3" applyFont="1" applyFill="1" applyBorder="1" applyAlignment="1">
      <alignment vertical="top"/>
    </xf>
    <xf numFmtId="165" fontId="7" fillId="0" borderId="4" xfId="2" applyNumberFormat="1" applyFont="1" applyFill="1" applyBorder="1" applyAlignment="1">
      <alignment vertical="top"/>
    </xf>
    <xf numFmtId="165" fontId="7" fillId="0" borderId="5" xfId="2" applyNumberFormat="1" applyFont="1" applyFill="1" applyBorder="1" applyAlignment="1">
      <alignment vertical="top"/>
    </xf>
    <xf numFmtId="0" fontId="7" fillId="0" borderId="6" xfId="0" applyFont="1" applyFill="1" applyBorder="1" applyAlignment="1">
      <alignment vertical="top"/>
    </xf>
    <xf numFmtId="0" fontId="8" fillId="0" borderId="6" xfId="0" applyFont="1" applyFill="1" applyBorder="1" applyAlignment="1">
      <alignment vertical="top"/>
    </xf>
    <xf numFmtId="0" fontId="9" fillId="0" borderId="6" xfId="0" applyFont="1" applyFill="1" applyBorder="1" applyAlignment="1">
      <alignment vertical="top"/>
    </xf>
    <xf numFmtId="165" fontId="10" fillId="0" borderId="4" xfId="2" applyNumberFormat="1" applyFont="1" applyFill="1" applyBorder="1" applyAlignment="1">
      <alignment vertical="top"/>
    </xf>
    <xf numFmtId="0" fontId="7" fillId="0" borderId="4" xfId="0" applyFont="1" applyFill="1" applyBorder="1" applyAlignment="1">
      <alignment vertical="top" wrapText="1"/>
    </xf>
    <xf numFmtId="3" fontId="7" fillId="0" borderId="4" xfId="2" applyNumberFormat="1" applyFont="1" applyFill="1" applyBorder="1" applyAlignment="1">
      <alignment vertical="top"/>
    </xf>
    <xf numFmtId="0" fontId="10" fillId="0" borderId="4" xfId="0" applyFont="1" applyFill="1" applyBorder="1" applyAlignment="1">
      <alignment vertical="top"/>
    </xf>
    <xf numFmtId="9" fontId="10" fillId="0" borderId="4" xfId="3" applyFont="1" applyFill="1" applyBorder="1" applyAlignment="1">
      <alignment vertical="top"/>
    </xf>
    <xf numFmtId="0" fontId="10" fillId="0" borderId="6" xfId="0" applyFont="1" applyFill="1" applyBorder="1" applyAlignment="1">
      <alignment vertical="top"/>
    </xf>
    <xf numFmtId="0" fontId="11" fillId="0" borderId="4" xfId="1" applyFont="1" applyFill="1" applyBorder="1" applyAlignment="1">
      <alignment vertical="top" wrapText="1"/>
    </xf>
    <xf numFmtId="0" fontId="12" fillId="0" borderId="6" xfId="0" applyFont="1" applyFill="1" applyBorder="1" applyAlignment="1">
      <alignment vertical="top"/>
    </xf>
    <xf numFmtId="0" fontId="7" fillId="0" borderId="7" xfId="0" applyFont="1" applyFill="1" applyBorder="1" applyAlignment="1">
      <alignment vertical="top"/>
    </xf>
    <xf numFmtId="0" fontId="13" fillId="0" borderId="7" xfId="0" applyFont="1" applyFill="1" applyBorder="1" applyAlignment="1">
      <alignment horizontal="center" vertical="top"/>
    </xf>
    <xf numFmtId="0" fontId="13" fillId="0" borderId="8" xfId="0" applyFont="1" applyFill="1" applyBorder="1" applyAlignment="1">
      <alignment horizontal="center" vertical="top"/>
    </xf>
    <xf numFmtId="0" fontId="14" fillId="0" borderId="8" xfId="0" applyFont="1" applyFill="1" applyBorder="1" applyAlignment="1">
      <alignment vertical="top"/>
    </xf>
    <xf numFmtId="0" fontId="10" fillId="3" borderId="1" xfId="0" applyFont="1" applyFill="1" applyBorder="1" applyAlignment="1">
      <alignment horizontal="center" vertical="top"/>
    </xf>
    <xf numFmtId="9" fontId="10" fillId="3" borderId="1" xfId="3" applyFont="1" applyFill="1" applyBorder="1" applyAlignment="1">
      <alignment horizontal="center" vertical="top"/>
    </xf>
    <xf numFmtId="15" fontId="10" fillId="3" borderId="1" xfId="0" applyNumberFormat="1" applyFont="1" applyFill="1" applyBorder="1" applyAlignment="1">
      <alignment horizontal="center" vertical="top"/>
    </xf>
    <xf numFmtId="0" fontId="14" fillId="3" borderId="1" xfId="0" applyFont="1" applyFill="1" applyBorder="1" applyAlignment="1">
      <alignment horizontal="center" vertical="top"/>
    </xf>
    <xf numFmtId="165" fontId="7" fillId="0" borderId="3" xfId="2" applyNumberFormat="1" applyFont="1" applyFill="1" applyBorder="1" applyAlignment="1">
      <alignment vertical="top"/>
    </xf>
    <xf numFmtId="165" fontId="10" fillId="0" borderId="6" xfId="2" applyNumberFormat="1" applyFont="1" applyFill="1" applyBorder="1" applyAlignment="1">
      <alignment vertical="top"/>
    </xf>
    <xf numFmtId="165" fontId="7" fillId="0" borderId="6" xfId="2" applyNumberFormat="1" applyFont="1" applyFill="1" applyBorder="1" applyAlignment="1">
      <alignment vertical="top"/>
    </xf>
    <xf numFmtId="0" fontId="15" fillId="0" borderId="6" xfId="0" applyFont="1" applyFill="1" applyBorder="1" applyAlignment="1">
      <alignment vertical="top"/>
    </xf>
    <xf numFmtId="0" fontId="10" fillId="0" borderId="8" xfId="0" applyFont="1" applyFill="1" applyBorder="1" applyAlignment="1">
      <alignment vertical="top"/>
    </xf>
    <xf numFmtId="0" fontId="2" fillId="0" borderId="1" xfId="0" applyFont="1" applyFill="1" applyBorder="1" applyAlignment="1">
      <alignment horizontal="center" vertical="top"/>
    </xf>
    <xf numFmtId="0" fontId="1" fillId="0" borderId="1" xfId="0" applyFont="1" applyFill="1" applyBorder="1" applyAlignment="1">
      <alignment vertical="top"/>
    </xf>
    <xf numFmtId="0" fontId="1" fillId="0" borderId="1" xfId="0" applyFont="1" applyFill="1" applyBorder="1" applyAlignment="1">
      <alignment horizontal="center" vertical="top"/>
    </xf>
    <xf numFmtId="0" fontId="2" fillId="0" borderId="1" xfId="0" applyFont="1" applyFill="1" applyBorder="1" applyAlignment="1">
      <alignment vertical="top"/>
    </xf>
    <xf numFmtId="0" fontId="1" fillId="0" borderId="1" xfId="0" applyFont="1" applyBorder="1" applyAlignment="1">
      <alignment vertical="top"/>
    </xf>
    <xf numFmtId="0" fontId="1" fillId="0" borderId="1" xfId="0" applyFont="1" applyFill="1" applyBorder="1" applyAlignment="1">
      <alignment vertical="top" wrapText="1"/>
    </xf>
    <xf numFmtId="14" fontId="1" fillId="0" borderId="1" xfId="0" applyNumberFormat="1" applyFont="1" applyFill="1" applyBorder="1" applyAlignment="1">
      <alignment vertical="top" wrapText="1"/>
    </xf>
    <xf numFmtId="14" fontId="1" fillId="0" borderId="1" xfId="0" applyNumberFormat="1" applyFont="1" applyFill="1" applyBorder="1" applyAlignment="1">
      <alignment vertical="top"/>
    </xf>
    <xf numFmtId="14" fontId="1" fillId="0" borderId="1" xfId="0" applyNumberFormat="1" applyFont="1" applyFill="1" applyBorder="1" applyAlignment="1">
      <alignment vertical="center" wrapText="1"/>
    </xf>
    <xf numFmtId="0" fontId="1" fillId="0" borderId="1" xfId="0" quotePrefix="1" applyFont="1" applyFill="1" applyBorder="1" applyAlignment="1">
      <alignment vertical="top"/>
    </xf>
    <xf numFmtId="0" fontId="1" fillId="0" borderId="0" xfId="0" applyFont="1" applyAlignment="1">
      <alignment horizontal="left" vertical="top"/>
    </xf>
    <xf numFmtId="0" fontId="1" fillId="0" borderId="1" xfId="0" applyFont="1" applyFill="1" applyBorder="1" applyAlignment="1">
      <alignment horizontal="left" vertical="top" wrapText="1"/>
    </xf>
    <xf numFmtId="14" fontId="1" fillId="4" borderId="1" xfId="0" applyNumberFormat="1" applyFont="1" applyFill="1" applyBorder="1" applyAlignment="1">
      <alignment vertical="center" wrapText="1"/>
    </xf>
    <xf numFmtId="49" fontId="17" fillId="0" borderId="9" xfId="0" applyNumberFormat="1" applyFont="1" applyBorder="1" applyAlignment="1">
      <alignment horizontal="right" vertical="top"/>
    </xf>
    <xf numFmtId="49" fontId="18" fillId="0" borderId="9" xfId="0" applyNumberFormat="1" applyFont="1" applyBorder="1" applyAlignment="1">
      <alignment vertical="top"/>
    </xf>
    <xf numFmtId="49" fontId="17" fillId="0" borderId="9" xfId="0" applyNumberFormat="1" applyFont="1" applyBorder="1" applyAlignment="1">
      <alignment horizontal="left" vertical="top" indent="2"/>
    </xf>
    <xf numFmtId="49" fontId="18" fillId="0" borderId="9" xfId="0" applyNumberFormat="1" applyFont="1" applyBorder="1" applyAlignment="1">
      <alignment horizontal="right" vertical="top"/>
    </xf>
    <xf numFmtId="49" fontId="17" fillId="0" borderId="10" xfId="0" applyNumberFormat="1" applyFont="1" applyBorder="1" applyAlignment="1">
      <alignment horizontal="right" vertical="top"/>
    </xf>
    <xf numFmtId="49" fontId="18" fillId="0" borderId="10" xfId="0" applyNumberFormat="1" applyFont="1" applyBorder="1" applyAlignment="1">
      <alignment vertical="top"/>
    </xf>
    <xf numFmtId="49" fontId="17" fillId="0" borderId="10" xfId="0" applyNumberFormat="1" applyFont="1" applyBorder="1" applyAlignment="1">
      <alignment horizontal="left" vertical="top" indent="2"/>
    </xf>
    <xf numFmtId="49" fontId="18" fillId="0" borderId="10" xfId="0" applyNumberFormat="1" applyFont="1" applyBorder="1" applyAlignment="1">
      <alignment horizontal="right" vertical="top"/>
    </xf>
    <xf numFmtId="14" fontId="17" fillId="0" borderId="0" xfId="0" applyNumberFormat="1" applyFont="1" applyAlignment="1">
      <alignment horizontal="right" vertical="top"/>
    </xf>
    <xf numFmtId="49" fontId="18" fillId="0" borderId="0" xfId="0" applyNumberFormat="1" applyFont="1" applyAlignment="1">
      <alignment vertical="top"/>
    </xf>
    <xf numFmtId="49" fontId="17" fillId="0" borderId="0" xfId="0" applyNumberFormat="1" applyFont="1" applyAlignment="1">
      <alignment vertical="top"/>
    </xf>
    <xf numFmtId="166" fontId="18" fillId="0" borderId="0" xfId="0" applyNumberFormat="1" applyFont="1" applyAlignment="1">
      <alignment horizontal="right" vertical="top"/>
    </xf>
    <xf numFmtId="14" fontId="17" fillId="0" borderId="11" xfId="0" applyNumberFormat="1" applyFont="1" applyBorder="1" applyAlignment="1">
      <alignment horizontal="right" vertical="top"/>
    </xf>
    <xf numFmtId="49" fontId="18" fillId="0" borderId="11" xfId="0" applyNumberFormat="1" applyFont="1" applyBorder="1" applyAlignment="1">
      <alignment vertical="top"/>
    </xf>
    <xf numFmtId="49" fontId="17" fillId="0" borderId="11" xfId="0" applyNumberFormat="1" applyFont="1" applyBorder="1" applyAlignment="1">
      <alignment vertical="top"/>
    </xf>
    <xf numFmtId="166" fontId="18" fillId="0" borderId="11" xfId="0" applyNumberFormat="1" applyFont="1" applyBorder="1" applyAlignment="1">
      <alignment horizontal="right" vertical="top"/>
    </xf>
    <xf numFmtId="14" fontId="17" fillId="5" borderId="0" xfId="0" applyNumberFormat="1" applyFont="1" applyFill="1" applyAlignment="1">
      <alignment horizontal="right" vertical="top"/>
    </xf>
    <xf numFmtId="49" fontId="18" fillId="5" borderId="0" xfId="0" applyNumberFormat="1" applyFont="1" applyFill="1" applyAlignment="1">
      <alignment vertical="top"/>
    </xf>
    <xf numFmtId="49" fontId="17" fillId="5" borderId="0" xfId="0" applyNumberFormat="1" applyFont="1" applyFill="1" applyAlignment="1">
      <alignment vertical="top"/>
    </xf>
    <xf numFmtId="166" fontId="18" fillId="5" borderId="0" xfId="0" applyNumberFormat="1" applyFont="1" applyFill="1" applyAlignment="1">
      <alignment horizontal="right" vertical="top"/>
    </xf>
    <xf numFmtId="0" fontId="0" fillId="5" borderId="0" xfId="0" applyFill="1"/>
    <xf numFmtId="0" fontId="1" fillId="5" borderId="0" xfId="0" applyFont="1" applyFill="1" applyAlignment="1">
      <alignment vertical="top"/>
    </xf>
    <xf numFmtId="0" fontId="1" fillId="5" borderId="1" xfId="0" applyFont="1" applyFill="1" applyBorder="1" applyAlignment="1">
      <alignment horizontal="center" vertical="top"/>
    </xf>
    <xf numFmtId="0" fontId="2" fillId="5" borderId="1" xfId="0" applyFont="1" applyFill="1" applyBorder="1" applyAlignment="1">
      <alignment vertical="top"/>
    </xf>
    <xf numFmtId="0" fontId="1" fillId="5" borderId="1" xfId="0" applyFont="1" applyFill="1" applyBorder="1" applyAlignment="1">
      <alignment vertical="top" wrapText="1"/>
    </xf>
    <xf numFmtId="14" fontId="1" fillId="5" borderId="1" xfId="0" applyNumberFormat="1" applyFont="1" applyFill="1" applyBorder="1" applyAlignment="1">
      <alignment vertical="top" wrapText="1"/>
    </xf>
    <xf numFmtId="0" fontId="1" fillId="5" borderId="1" xfId="0" applyFont="1" applyFill="1" applyBorder="1" applyAlignment="1">
      <alignment vertical="top"/>
    </xf>
    <xf numFmtId="14" fontId="1" fillId="5" borderId="1" xfId="0" applyNumberFormat="1" applyFont="1" applyFill="1" applyBorder="1" applyAlignment="1">
      <alignment vertical="top"/>
    </xf>
    <xf numFmtId="0" fontId="19" fillId="5" borderId="0" xfId="0" applyFont="1" applyFill="1"/>
    <xf numFmtId="0" fontId="16" fillId="0" borderId="0" xfId="0" applyFont="1"/>
    <xf numFmtId="15" fontId="0" fillId="0" borderId="0" xfId="0" applyNumberFormat="1"/>
    <xf numFmtId="0" fontId="20" fillId="6" borderId="1" xfId="0" applyFont="1" applyFill="1" applyBorder="1" applyAlignment="1">
      <alignment horizontal="center" vertical="center" wrapText="1"/>
    </xf>
    <xf numFmtId="1" fontId="20" fillId="6"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15" fontId="21" fillId="0" borderId="1" xfId="0" applyNumberFormat="1" applyFont="1" applyBorder="1" applyAlignment="1">
      <alignment horizontal="center" vertical="center" wrapText="1"/>
    </xf>
    <xf numFmtId="1" fontId="21" fillId="0" borderId="1" xfId="0" applyNumberFormat="1" applyFont="1" applyBorder="1" applyAlignment="1">
      <alignment horizontal="center" vertical="center" wrapText="1"/>
    </xf>
    <xf numFmtId="15" fontId="21" fillId="0" borderId="0" xfId="0" applyNumberFormat="1" applyFont="1" applyAlignment="1">
      <alignment horizontal="center" vertical="center" wrapText="1"/>
    </xf>
    <xf numFmtId="0" fontId="21" fillId="0" borderId="1" xfId="0" applyFont="1" applyFill="1" applyBorder="1" applyAlignment="1">
      <alignment horizontal="center" vertical="center" wrapText="1"/>
    </xf>
    <xf numFmtId="15" fontId="21" fillId="0" borderId="1" xfId="0" applyNumberFormat="1" applyFont="1" applyFill="1" applyBorder="1" applyAlignment="1">
      <alignment horizontal="center" vertical="center" wrapText="1"/>
    </xf>
    <xf numFmtId="0" fontId="21" fillId="0" borderId="12" xfId="0" applyFont="1" applyFill="1" applyBorder="1" applyAlignment="1">
      <alignment horizontal="center" vertical="center" wrapText="1"/>
    </xf>
    <xf numFmtId="15" fontId="21" fillId="0" borderId="13" xfId="0" applyNumberFormat="1" applyFont="1" applyBorder="1" applyAlignment="1">
      <alignment horizontal="center" vertical="center" wrapText="1"/>
    </xf>
    <xf numFmtId="14" fontId="21" fillId="0" borderId="1" xfId="0" applyNumberFormat="1" applyFont="1" applyBorder="1" applyAlignment="1">
      <alignment horizontal="center" vertical="center" wrapText="1"/>
    </xf>
    <xf numFmtId="15" fontId="1" fillId="0" borderId="1" xfId="0" applyNumberFormat="1" applyFont="1" applyBorder="1"/>
    <xf numFmtId="0" fontId="1" fillId="5" borderId="1" xfId="0" applyFont="1" applyFill="1" applyBorder="1" applyAlignment="1">
      <alignment vertical="center" wrapText="1"/>
    </xf>
    <xf numFmtId="14" fontId="1" fillId="5" borderId="1" xfId="0" applyNumberFormat="1" applyFont="1" applyFill="1" applyBorder="1" applyAlignment="1">
      <alignment vertical="center" wrapText="1"/>
    </xf>
    <xf numFmtId="16" fontId="0" fillId="0" borderId="0" xfId="0" applyNumberFormat="1"/>
    <xf numFmtId="0" fontId="0" fillId="0" borderId="0" xfId="0" applyFont="1" applyFill="1" applyBorder="1"/>
    <xf numFmtId="15" fontId="0" fillId="0" borderId="0" xfId="0" applyNumberFormat="1" applyAlignment="1">
      <alignment horizontal="right"/>
    </xf>
    <xf numFmtId="15" fontId="0" fillId="0" borderId="0" xfId="0" applyNumberFormat="1" applyAlignment="1">
      <alignment horizontal="right"/>
    </xf>
    <xf numFmtId="0" fontId="0" fillId="0" borderId="0" xfId="0" applyAlignment="1">
      <alignment horizontal="right"/>
    </xf>
    <xf numFmtId="15" fontId="0" fillId="0" borderId="0" xfId="0" applyNumberFormat="1" applyFont="1" applyFill="1" applyBorder="1"/>
    <xf numFmtId="16" fontId="0" fillId="0" borderId="0" xfId="0" applyNumberFormat="1" applyAlignment="1">
      <alignment horizontal="right"/>
    </xf>
    <xf numFmtId="0" fontId="0" fillId="4" borderId="0" xfId="0" applyFont="1" applyFill="1" applyBorder="1"/>
    <xf numFmtId="15" fontId="0" fillId="4" borderId="0" xfId="0" applyNumberFormat="1" applyFill="1"/>
    <xf numFmtId="0" fontId="0" fillId="4" borderId="0" xfId="0" applyFill="1"/>
    <xf numFmtId="0" fontId="1" fillId="0" borderId="0" xfId="0" applyFont="1" applyAlignment="1">
      <alignment horizontal="left"/>
    </xf>
    <xf numFmtId="16" fontId="1" fillId="0" borderId="0" xfId="0" applyNumberFormat="1" applyFont="1"/>
  </cellXfs>
  <cellStyles count="4">
    <cellStyle name="Comma" xfId="2" builtinId="3"/>
    <cellStyle name="Normal" xfId="0" builtinId="0"/>
    <cellStyle name="Normal 2" xfId="1"/>
    <cellStyle name="Percent" xfId="3" builtinId="5"/>
  </cellStyles>
  <dxfs count="0"/>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4</xdr:row>
          <xdr:rowOff>133350</xdr:rowOff>
        </xdr:from>
        <xdr:to>
          <xdr:col>4</xdr:col>
          <xdr:colOff>0</xdr:colOff>
          <xdr:row>11</xdr:row>
          <xdr:rowOff>28575</xdr:rowOff>
        </xdr:to>
        <xdr:sp macro="" textlink="">
          <xdr:nvSpPr>
            <xdr:cNvPr id="6145" name="Object 1" hidden="1">
              <a:extLst>
                <a:ext uri="{63B3BB69-23CF-44E3-9099-C40C66FF867C}">
                  <a14:compatExt spid="_x0000_s614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304800</xdr:colOff>
          <xdr:row>16</xdr:row>
          <xdr:rowOff>123825</xdr:rowOff>
        </xdr:to>
        <xdr:sp macro="" textlink="">
          <xdr:nvSpPr>
            <xdr:cNvPr id="6147" name="Object 3" hidden="1">
              <a:extLst>
                <a:ext uri="{63B3BB69-23CF-44E3-9099-C40C66FF867C}">
                  <a14:compatExt spid="_x0000_s614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Microsoft_Word_97_-_2003_Document1.doc"/><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64"/>
  <sheetViews>
    <sheetView showGridLines="0" tabSelected="1" topLeftCell="B52" zoomScale="115" zoomScaleNormal="115" workbookViewId="0">
      <selection activeCell="D65" sqref="D65"/>
    </sheetView>
  </sheetViews>
  <sheetFormatPr defaultRowHeight="12.75"/>
  <cols>
    <col min="1" max="1" width="12.28515625" style="12" bestFit="1" customWidth="1"/>
    <col min="2" max="2" width="6.42578125" style="12" customWidth="1"/>
    <col min="3" max="3" width="8.5703125" style="12" customWidth="1"/>
    <col min="4" max="4" width="98.7109375" style="12" customWidth="1"/>
    <col min="5" max="5" width="32.140625" style="12" bestFit="1" customWidth="1"/>
    <col min="6" max="6" width="16.140625" style="12" customWidth="1"/>
    <col min="7" max="7" width="22.140625" style="12" customWidth="1"/>
    <col min="8" max="16384" width="9.140625" style="12"/>
  </cols>
  <sheetData>
    <row r="1" spans="1:7">
      <c r="B1" s="11" t="s">
        <v>0</v>
      </c>
      <c r="C1" s="58" t="s">
        <v>189</v>
      </c>
    </row>
    <row r="2" spans="1:7">
      <c r="B2" s="11" t="s">
        <v>1</v>
      </c>
      <c r="C2" s="9">
        <v>42825</v>
      </c>
    </row>
    <row r="3" spans="1:7">
      <c r="A3" s="11"/>
    </row>
    <row r="4" spans="1:7">
      <c r="B4" s="13" t="s">
        <v>2</v>
      </c>
      <c r="C4" s="13" t="s">
        <v>3</v>
      </c>
      <c r="D4" s="13" t="s">
        <v>4</v>
      </c>
      <c r="E4" s="13" t="s">
        <v>99</v>
      </c>
      <c r="F4" s="13" t="s">
        <v>142</v>
      </c>
      <c r="G4" s="13" t="s">
        <v>100</v>
      </c>
    </row>
    <row r="5" spans="1:7" s="14" customFormat="1">
      <c r="A5" s="12"/>
      <c r="B5" s="48"/>
      <c r="C5" s="48"/>
      <c r="D5" s="48"/>
      <c r="E5" s="48"/>
      <c r="F5" s="48"/>
      <c r="G5" s="49"/>
    </row>
    <row r="6" spans="1:7">
      <c r="B6" s="50"/>
      <c r="C6" s="51" t="s">
        <v>5</v>
      </c>
      <c r="D6" s="49"/>
      <c r="E6" s="49"/>
      <c r="F6" s="49"/>
      <c r="G6" s="49"/>
    </row>
    <row r="7" spans="1:7" s="82" customFormat="1" ht="25.5">
      <c r="B7" s="83">
        <v>1</v>
      </c>
      <c r="C7" s="84"/>
      <c r="D7" s="85" t="s">
        <v>111</v>
      </c>
      <c r="E7" s="86" t="s">
        <v>191</v>
      </c>
      <c r="F7" s="86"/>
      <c r="G7" s="87"/>
    </row>
    <row r="8" spans="1:7" s="82" customFormat="1" ht="25.5">
      <c r="B8" s="83">
        <f>+B7+1</f>
        <v>2</v>
      </c>
      <c r="C8" s="84"/>
      <c r="D8" s="85" t="s">
        <v>157</v>
      </c>
      <c r="E8" s="85" t="s">
        <v>192</v>
      </c>
      <c r="F8" s="85"/>
      <c r="G8" s="87"/>
    </row>
    <row r="9" spans="1:7" s="82" customFormat="1" ht="25.5">
      <c r="B9" s="83">
        <f t="shared" ref="B9:B10" si="0">B8+1</f>
        <v>3</v>
      </c>
      <c r="C9" s="84"/>
      <c r="D9" s="87" t="s">
        <v>158</v>
      </c>
      <c r="E9" s="85" t="s">
        <v>192</v>
      </c>
      <c r="F9" s="85"/>
      <c r="G9" s="87"/>
    </row>
    <row r="10" spans="1:7" s="82" customFormat="1" ht="25.5">
      <c r="B10" s="83">
        <f t="shared" si="0"/>
        <v>4</v>
      </c>
      <c r="C10" s="84"/>
      <c r="D10" s="87" t="s">
        <v>122</v>
      </c>
      <c r="E10" s="85" t="s">
        <v>387</v>
      </c>
      <c r="F10" s="85"/>
      <c r="G10" s="87"/>
    </row>
    <row r="11" spans="1:7">
      <c r="B11" s="50"/>
      <c r="C11" s="51"/>
      <c r="D11" s="53"/>
      <c r="E11" s="53"/>
      <c r="F11" s="53"/>
      <c r="G11" s="49"/>
    </row>
    <row r="12" spans="1:7">
      <c r="B12" s="50"/>
      <c r="C12" s="51" t="s">
        <v>43</v>
      </c>
      <c r="D12" s="53"/>
      <c r="E12" s="53"/>
      <c r="F12" s="53"/>
      <c r="G12" s="49"/>
    </row>
    <row r="13" spans="1:7" ht="25.5">
      <c r="B13" s="50">
        <f>B10+1</f>
        <v>5</v>
      </c>
      <c r="C13" s="51"/>
      <c r="D13" s="53" t="s">
        <v>185</v>
      </c>
      <c r="E13" s="54" t="s">
        <v>190</v>
      </c>
      <c r="F13" s="54"/>
      <c r="G13" s="49"/>
    </row>
    <row r="14" spans="1:7">
      <c r="B14" s="50"/>
      <c r="C14" s="51"/>
      <c r="D14" s="53" t="s">
        <v>127</v>
      </c>
      <c r="E14" s="53" t="s">
        <v>190</v>
      </c>
      <c r="F14" s="53"/>
      <c r="G14" s="49"/>
    </row>
    <row r="15" spans="1:7">
      <c r="B15" s="50"/>
      <c r="C15" s="51" t="s">
        <v>6</v>
      </c>
      <c r="D15" s="49"/>
      <c r="E15" s="49"/>
      <c r="F15" s="49"/>
      <c r="G15" s="49"/>
    </row>
    <row r="16" spans="1:7" s="82" customFormat="1">
      <c r="B16" s="83">
        <f>B13+1</f>
        <v>6</v>
      </c>
      <c r="C16" s="84"/>
      <c r="D16" s="85" t="s">
        <v>128</v>
      </c>
      <c r="E16" s="88" t="s">
        <v>193</v>
      </c>
      <c r="F16" s="88"/>
      <c r="G16" s="87"/>
    </row>
    <row r="17" spans="2:7" s="82" customFormat="1">
      <c r="B17" s="83">
        <f>B16+1</f>
        <v>7</v>
      </c>
      <c r="C17" s="84"/>
      <c r="D17" s="85" t="s">
        <v>159</v>
      </c>
      <c r="E17" s="85" t="s">
        <v>194</v>
      </c>
      <c r="F17" s="85"/>
      <c r="G17" s="87"/>
    </row>
    <row r="18" spans="2:7" ht="54" customHeight="1">
      <c r="B18" s="50">
        <f>B17+1</f>
        <v>8</v>
      </c>
      <c r="C18" s="51"/>
      <c r="D18" s="53" t="s">
        <v>160</v>
      </c>
      <c r="E18" s="53"/>
      <c r="F18" s="53"/>
      <c r="G18" s="49"/>
    </row>
    <row r="19" spans="2:7" s="82" customFormat="1" ht="25.5" customHeight="1">
      <c r="B19" s="83">
        <f t="shared" ref="B19:B23" si="1">B18+1</f>
        <v>9</v>
      </c>
      <c r="C19" s="84"/>
      <c r="D19" s="85" t="s">
        <v>129</v>
      </c>
      <c r="E19" s="85" t="s">
        <v>196</v>
      </c>
      <c r="F19" s="85"/>
      <c r="G19" s="87"/>
    </row>
    <row r="20" spans="2:7" s="82" customFormat="1">
      <c r="B20" s="83">
        <f t="shared" si="1"/>
        <v>10</v>
      </c>
      <c r="C20" s="84"/>
      <c r="D20" s="85" t="s">
        <v>130</v>
      </c>
      <c r="E20" s="88" t="s">
        <v>193</v>
      </c>
      <c r="F20" s="88"/>
      <c r="G20" s="87"/>
    </row>
    <row r="21" spans="2:7" s="82" customFormat="1">
      <c r="B21" s="83">
        <f>B20+1</f>
        <v>11</v>
      </c>
      <c r="C21" s="84"/>
      <c r="D21" s="85" t="s">
        <v>123</v>
      </c>
      <c r="E21" s="89" t="s">
        <v>232</v>
      </c>
      <c r="F21" s="86"/>
      <c r="G21" s="87"/>
    </row>
    <row r="22" spans="2:7" s="82" customFormat="1" ht="25.5">
      <c r="B22" s="83">
        <f>B21+1</f>
        <v>12</v>
      </c>
      <c r="C22" s="84"/>
      <c r="D22" s="85" t="s">
        <v>161</v>
      </c>
      <c r="E22" s="86" t="s">
        <v>196</v>
      </c>
      <c r="F22" s="86"/>
      <c r="G22" s="87"/>
    </row>
    <row r="23" spans="2:7" s="82" customFormat="1" ht="25.5">
      <c r="B23" s="83">
        <f t="shared" si="1"/>
        <v>13</v>
      </c>
      <c r="C23" s="84"/>
      <c r="D23" s="85" t="s">
        <v>162</v>
      </c>
      <c r="E23" s="85" t="s">
        <v>195</v>
      </c>
      <c r="F23" s="85"/>
      <c r="G23" s="87"/>
    </row>
    <row r="24" spans="2:7" s="82" customFormat="1">
      <c r="B24" s="83">
        <f>B23+1</f>
        <v>14</v>
      </c>
      <c r="C24" s="84"/>
      <c r="D24" s="85" t="s">
        <v>163</v>
      </c>
      <c r="E24" s="88" t="s">
        <v>303</v>
      </c>
      <c r="F24" s="86"/>
      <c r="G24" s="87"/>
    </row>
    <row r="25" spans="2:7">
      <c r="B25" s="50"/>
      <c r="C25" s="51"/>
      <c r="D25" s="53"/>
      <c r="E25" s="53"/>
      <c r="F25" s="53"/>
      <c r="G25" s="49"/>
    </row>
    <row r="26" spans="2:7">
      <c r="B26" s="50"/>
      <c r="C26" s="51" t="s">
        <v>51</v>
      </c>
      <c r="D26" s="49"/>
      <c r="E26" s="49"/>
      <c r="F26" s="49"/>
      <c r="G26" s="49"/>
    </row>
    <row r="27" spans="2:7" s="82" customFormat="1" ht="25.5">
      <c r="B27" s="83">
        <f>B24+1</f>
        <v>15</v>
      </c>
      <c r="C27" s="84"/>
      <c r="D27" s="85" t="s">
        <v>324</v>
      </c>
      <c r="E27" s="86" t="s">
        <v>196</v>
      </c>
      <c r="F27" s="86" t="s">
        <v>325</v>
      </c>
      <c r="G27" s="87"/>
    </row>
    <row r="28" spans="2:7" s="82" customFormat="1">
      <c r="B28" s="83">
        <f>+B27+1</f>
        <v>16</v>
      </c>
      <c r="C28" s="84"/>
      <c r="D28" s="85" t="s">
        <v>134</v>
      </c>
      <c r="E28" s="86" t="s">
        <v>196</v>
      </c>
      <c r="F28" s="86"/>
      <c r="G28" s="87"/>
    </row>
    <row r="29" spans="2:7">
      <c r="B29" s="50"/>
      <c r="C29" s="51"/>
      <c r="D29" s="49"/>
      <c r="E29" s="49"/>
      <c r="F29" s="49"/>
      <c r="G29" s="49"/>
    </row>
    <row r="30" spans="2:7">
      <c r="B30" s="50"/>
      <c r="C30" s="51" t="s">
        <v>7</v>
      </c>
      <c r="D30" s="49"/>
      <c r="E30" s="49"/>
      <c r="F30" s="49"/>
      <c r="G30" s="49"/>
    </row>
    <row r="31" spans="2:7" ht="25.5">
      <c r="B31" s="50">
        <f>B28+1</f>
        <v>17</v>
      </c>
      <c r="C31" s="51"/>
      <c r="D31" s="53" t="s">
        <v>97</v>
      </c>
      <c r="E31" s="54"/>
      <c r="F31" s="54"/>
      <c r="G31" s="49"/>
    </row>
    <row r="32" spans="2:7" s="82" customFormat="1" ht="25.5">
      <c r="B32" s="83">
        <f t="shared" ref="B32:B43" si="2">B31+1</f>
        <v>18</v>
      </c>
      <c r="C32" s="84"/>
      <c r="D32" s="85" t="s">
        <v>164</v>
      </c>
      <c r="E32" s="86" t="s">
        <v>327</v>
      </c>
      <c r="F32" s="86"/>
      <c r="G32" s="87"/>
    </row>
    <row r="33" spans="1:8" s="82" customFormat="1">
      <c r="B33" s="83">
        <f t="shared" si="2"/>
        <v>19</v>
      </c>
      <c r="C33" s="84"/>
      <c r="D33" s="85" t="s">
        <v>140</v>
      </c>
      <c r="E33" s="86" t="s">
        <v>196</v>
      </c>
      <c r="F33" s="86"/>
      <c r="G33" s="87"/>
    </row>
    <row r="34" spans="1:8" s="82" customFormat="1" ht="25.5">
      <c r="B34" s="83">
        <f t="shared" si="2"/>
        <v>20</v>
      </c>
      <c r="C34" s="84"/>
      <c r="D34" s="85" t="s">
        <v>165</v>
      </c>
      <c r="E34" s="85" t="s">
        <v>326</v>
      </c>
      <c r="F34" s="85"/>
      <c r="G34" s="87"/>
      <c r="H34" s="82" t="s">
        <v>141</v>
      </c>
    </row>
    <row r="35" spans="1:8" s="82" customFormat="1" ht="25.5">
      <c r="B35" s="83">
        <f t="shared" si="2"/>
        <v>21</v>
      </c>
      <c r="C35" s="84"/>
      <c r="D35" s="85" t="s">
        <v>166</v>
      </c>
      <c r="E35" s="85" t="s">
        <v>328</v>
      </c>
      <c r="F35" s="85"/>
      <c r="G35" s="87"/>
    </row>
    <row r="36" spans="1:8" s="82" customFormat="1" ht="25.5">
      <c r="B36" s="83">
        <f t="shared" si="2"/>
        <v>22</v>
      </c>
      <c r="C36" s="84"/>
      <c r="D36" s="85" t="s">
        <v>186</v>
      </c>
      <c r="E36" s="85" t="s">
        <v>329</v>
      </c>
      <c r="F36" s="85"/>
      <c r="G36" s="87"/>
    </row>
    <row r="37" spans="1:8" s="82" customFormat="1" ht="153">
      <c r="B37" s="83">
        <f t="shared" si="2"/>
        <v>23</v>
      </c>
      <c r="C37" s="84"/>
      <c r="D37" s="104" t="s">
        <v>167</v>
      </c>
      <c r="E37" s="105" t="s">
        <v>364</v>
      </c>
      <c r="F37" s="105"/>
      <c r="G37" s="87"/>
    </row>
    <row r="38" spans="1:8" s="82" customFormat="1" ht="25.5">
      <c r="B38" s="83">
        <f>B37+1</f>
        <v>24</v>
      </c>
      <c r="C38" s="84"/>
      <c r="D38" s="85" t="s">
        <v>187</v>
      </c>
      <c r="E38" s="85" t="s">
        <v>329</v>
      </c>
      <c r="F38" s="105"/>
      <c r="G38" s="87"/>
    </row>
    <row r="39" spans="1:8" ht="51">
      <c r="B39" s="50">
        <f t="shared" si="2"/>
        <v>25</v>
      </c>
      <c r="C39" s="51"/>
      <c r="D39" s="53" t="s">
        <v>168</v>
      </c>
      <c r="E39" s="56"/>
      <c r="F39" s="60"/>
      <c r="G39" s="49"/>
    </row>
    <row r="40" spans="1:8">
      <c r="B40" s="50">
        <f t="shared" si="2"/>
        <v>26</v>
      </c>
      <c r="C40" s="51"/>
      <c r="D40" s="53" t="s">
        <v>50</v>
      </c>
      <c r="E40" s="53"/>
      <c r="F40" s="53"/>
      <c r="G40" s="49"/>
    </row>
    <row r="41" spans="1:8">
      <c r="B41" s="50">
        <f t="shared" si="2"/>
        <v>27</v>
      </c>
      <c r="C41" s="51"/>
      <c r="D41" s="53" t="s">
        <v>98</v>
      </c>
      <c r="E41" s="53"/>
      <c r="F41" s="53"/>
      <c r="G41" s="49"/>
    </row>
    <row r="42" spans="1:8" s="82" customFormat="1">
      <c r="B42" s="83">
        <f t="shared" si="2"/>
        <v>28</v>
      </c>
      <c r="C42" s="84"/>
      <c r="D42" s="85" t="s">
        <v>125</v>
      </c>
      <c r="E42" s="85" t="s">
        <v>381</v>
      </c>
      <c r="F42" s="85"/>
      <c r="G42" s="87"/>
    </row>
    <row r="43" spans="1:8" s="82" customFormat="1">
      <c r="B43" s="83">
        <f t="shared" si="2"/>
        <v>29</v>
      </c>
      <c r="C43" s="84"/>
      <c r="D43" s="87" t="s">
        <v>124</v>
      </c>
      <c r="E43" s="85" t="s">
        <v>196</v>
      </c>
      <c r="F43" s="85"/>
      <c r="G43" s="87"/>
    </row>
    <row r="44" spans="1:8">
      <c r="B44" s="50"/>
      <c r="C44" s="51" t="s">
        <v>12</v>
      </c>
      <c r="D44" s="49"/>
      <c r="E44" s="49"/>
      <c r="F44" s="49"/>
      <c r="G44" s="49"/>
    </row>
    <row r="45" spans="1:8" s="82" customFormat="1">
      <c r="A45" s="82" t="s">
        <v>386</v>
      </c>
      <c r="B45" s="83">
        <f>B43+1</f>
        <v>30</v>
      </c>
      <c r="C45" s="84"/>
      <c r="D45" s="87" t="s">
        <v>57</v>
      </c>
      <c r="E45" s="88" t="s">
        <v>382</v>
      </c>
      <c r="F45" s="88"/>
      <c r="G45" s="87"/>
    </row>
    <row r="46" spans="1:8" s="82" customFormat="1">
      <c r="B46" s="83">
        <f t="shared" ref="B46:B49" si="3">B45+1</f>
        <v>31</v>
      </c>
      <c r="C46" s="84"/>
      <c r="D46" s="85" t="s">
        <v>169</v>
      </c>
      <c r="E46" s="88" t="s">
        <v>406</v>
      </c>
      <c r="F46" s="88"/>
      <c r="G46" s="87"/>
    </row>
    <row r="47" spans="1:8" s="82" customFormat="1" ht="25.5">
      <c r="B47" s="83">
        <f>B46+1</f>
        <v>32</v>
      </c>
      <c r="C47" s="84"/>
      <c r="D47" s="85" t="s">
        <v>56</v>
      </c>
      <c r="E47" s="88" t="s">
        <v>406</v>
      </c>
      <c r="F47" s="88"/>
      <c r="G47" s="87"/>
    </row>
    <row r="48" spans="1:8" s="82" customFormat="1" ht="25.5" customHeight="1">
      <c r="B48" s="83">
        <f t="shared" si="3"/>
        <v>33</v>
      </c>
      <c r="C48" s="84"/>
      <c r="D48" s="85" t="s">
        <v>55</v>
      </c>
      <c r="E48" s="88" t="s">
        <v>406</v>
      </c>
      <c r="F48" s="88"/>
      <c r="G48" s="87"/>
    </row>
    <row r="49" spans="2:7" s="82" customFormat="1">
      <c r="B49" s="83">
        <f t="shared" si="3"/>
        <v>34</v>
      </c>
      <c r="C49" s="84"/>
      <c r="D49" s="85" t="s">
        <v>102</v>
      </c>
      <c r="E49" s="88" t="s">
        <v>406</v>
      </c>
      <c r="F49" s="88"/>
      <c r="G49" s="87"/>
    </row>
    <row r="50" spans="2:7" ht="25.5">
      <c r="B50" s="50">
        <f>+B49+1</f>
        <v>35</v>
      </c>
      <c r="C50" s="51"/>
      <c r="D50" s="53" t="s">
        <v>103</v>
      </c>
      <c r="E50" s="55"/>
      <c r="F50" s="55"/>
      <c r="G50" s="49"/>
    </row>
    <row r="51" spans="2:7" s="82" customFormat="1">
      <c r="B51" s="83">
        <f>+B50+1</f>
        <v>36</v>
      </c>
      <c r="C51" s="84"/>
      <c r="D51" s="85" t="s">
        <v>112</v>
      </c>
      <c r="E51" s="88" t="s">
        <v>406</v>
      </c>
      <c r="F51" s="88"/>
      <c r="G51" s="87"/>
    </row>
    <row r="52" spans="2:7">
      <c r="B52" s="50"/>
      <c r="C52" s="51"/>
      <c r="D52" s="49"/>
      <c r="E52" s="49"/>
      <c r="F52" s="49"/>
      <c r="G52" s="49"/>
    </row>
    <row r="53" spans="2:7">
      <c r="B53" s="50"/>
      <c r="C53" s="51" t="s">
        <v>8</v>
      </c>
      <c r="D53" s="49"/>
      <c r="E53" s="49"/>
      <c r="F53" s="49"/>
      <c r="G53" s="49"/>
    </row>
    <row r="54" spans="2:7">
      <c r="B54" s="50">
        <f>+B51+1</f>
        <v>37</v>
      </c>
      <c r="C54" s="51"/>
      <c r="D54" s="53" t="s">
        <v>170</v>
      </c>
      <c r="E54" s="54"/>
      <c r="F54" s="54"/>
      <c r="G54" s="49"/>
    </row>
    <row r="55" spans="2:7" ht="25.5" customHeight="1">
      <c r="B55" s="50">
        <f>B54+1</f>
        <v>38</v>
      </c>
      <c r="C55" s="51"/>
      <c r="D55" s="53" t="s">
        <v>171</v>
      </c>
      <c r="E55" s="54"/>
      <c r="F55" s="54"/>
      <c r="G55" s="49"/>
    </row>
    <row r="56" spans="2:7" ht="25.5">
      <c r="B56" s="50">
        <f t="shared" ref="B56:B61" si="4">B55+1</f>
        <v>39</v>
      </c>
      <c r="C56" s="51"/>
      <c r="D56" s="53" t="s">
        <v>52</v>
      </c>
      <c r="E56" s="53"/>
      <c r="F56" s="53"/>
      <c r="G56" s="49"/>
    </row>
    <row r="57" spans="2:7" ht="25.5">
      <c r="B57" s="50">
        <f t="shared" si="4"/>
        <v>40</v>
      </c>
      <c r="C57" s="51"/>
      <c r="D57" s="53" t="s">
        <v>172</v>
      </c>
      <c r="E57" s="54"/>
      <c r="F57" s="54"/>
      <c r="G57" s="49"/>
    </row>
    <row r="58" spans="2:7">
      <c r="B58" s="50">
        <f t="shared" si="4"/>
        <v>41</v>
      </c>
      <c r="C58" s="51"/>
      <c r="D58" s="53" t="s">
        <v>188</v>
      </c>
      <c r="E58" s="54"/>
      <c r="F58" s="54"/>
      <c r="G58" s="49"/>
    </row>
    <row r="59" spans="2:7">
      <c r="B59" s="50">
        <f t="shared" si="4"/>
        <v>42</v>
      </c>
      <c r="C59" s="51"/>
      <c r="D59" s="53" t="s">
        <v>173</v>
      </c>
      <c r="E59" s="54"/>
      <c r="F59" s="54"/>
      <c r="G59" s="49"/>
    </row>
    <row r="60" spans="2:7">
      <c r="B60" s="50">
        <f t="shared" si="4"/>
        <v>43</v>
      </c>
      <c r="C60" s="51"/>
      <c r="D60" s="53" t="s">
        <v>174</v>
      </c>
      <c r="E60" s="54"/>
      <c r="F60" s="54"/>
      <c r="G60" s="49"/>
    </row>
    <row r="61" spans="2:7" ht="25.5">
      <c r="B61" s="50">
        <f t="shared" si="4"/>
        <v>44</v>
      </c>
      <c r="C61" s="51"/>
      <c r="D61" s="53" t="s">
        <v>113</v>
      </c>
      <c r="E61" s="54"/>
      <c r="F61" s="54"/>
      <c r="G61" s="49"/>
    </row>
    <row r="62" spans="2:7">
      <c r="B62" s="50"/>
      <c r="C62" s="51"/>
      <c r="D62" s="49"/>
      <c r="E62" s="49"/>
      <c r="F62" s="49"/>
      <c r="G62" s="49"/>
    </row>
    <row r="63" spans="2:7">
      <c r="B63" s="50"/>
      <c r="C63" s="51" t="s">
        <v>10</v>
      </c>
      <c r="D63" s="49"/>
      <c r="E63" s="49"/>
      <c r="F63" s="49"/>
      <c r="G63" s="49"/>
    </row>
    <row r="64" spans="2:7">
      <c r="B64" s="50">
        <f>B61+1</f>
        <v>45</v>
      </c>
      <c r="C64" s="51"/>
      <c r="D64" s="53" t="s">
        <v>175</v>
      </c>
      <c r="E64" s="54"/>
      <c r="F64" s="54"/>
      <c r="G64" s="49"/>
    </row>
    <row r="65" spans="2:7">
      <c r="B65" s="50">
        <f>B64+1</f>
        <v>46</v>
      </c>
      <c r="C65" s="51"/>
      <c r="D65" s="53" t="s">
        <v>131</v>
      </c>
      <c r="E65" s="54"/>
      <c r="F65" s="54"/>
      <c r="G65" s="49"/>
    </row>
    <row r="66" spans="2:7">
      <c r="B66" s="50">
        <f>B65+1</f>
        <v>47</v>
      </c>
      <c r="C66" s="51"/>
      <c r="D66" s="49" t="s">
        <v>132</v>
      </c>
      <c r="E66" s="54"/>
      <c r="F66" s="54"/>
      <c r="G66" s="49"/>
    </row>
    <row r="67" spans="2:7">
      <c r="B67" s="50"/>
      <c r="C67" s="51"/>
      <c r="D67" s="49"/>
      <c r="E67" s="49"/>
      <c r="F67" s="49"/>
      <c r="G67" s="49"/>
    </row>
    <row r="68" spans="2:7">
      <c r="B68" s="50"/>
      <c r="C68" s="51" t="s">
        <v>11</v>
      </c>
      <c r="D68" s="49"/>
      <c r="E68" s="49"/>
      <c r="F68" s="49"/>
      <c r="G68" s="49"/>
    </row>
    <row r="69" spans="2:7">
      <c r="B69" s="50">
        <f>+B66+1</f>
        <v>48</v>
      </c>
      <c r="C69" s="51"/>
      <c r="D69" s="49" t="s">
        <v>133</v>
      </c>
      <c r="E69" s="49"/>
      <c r="F69" s="49"/>
      <c r="G69" s="49"/>
    </row>
    <row r="70" spans="2:7" s="82" customFormat="1" ht="25.5">
      <c r="B70" s="83">
        <f>B69+1</f>
        <v>49</v>
      </c>
      <c r="C70" s="84"/>
      <c r="D70" s="85" t="s">
        <v>101</v>
      </c>
      <c r="E70" s="86"/>
      <c r="F70" s="86"/>
      <c r="G70" s="87"/>
    </row>
    <row r="71" spans="2:7" ht="25.5">
      <c r="B71" s="50">
        <f>B70+1</f>
        <v>50</v>
      </c>
      <c r="C71" s="51"/>
      <c r="D71" s="53" t="s">
        <v>126</v>
      </c>
      <c r="E71" s="53"/>
      <c r="F71" s="53"/>
      <c r="G71" s="49"/>
    </row>
    <row r="72" spans="2:7" ht="25.5">
      <c r="B72" s="50">
        <f t="shared" ref="B72:B80" si="5">B71+1</f>
        <v>51</v>
      </c>
      <c r="C72" s="51"/>
      <c r="D72" s="53" t="s">
        <v>176</v>
      </c>
      <c r="E72" s="53"/>
      <c r="F72" s="53"/>
      <c r="G72" s="49"/>
    </row>
    <row r="73" spans="2:7" s="82" customFormat="1" ht="38.25">
      <c r="B73" s="83">
        <f t="shared" si="5"/>
        <v>52</v>
      </c>
      <c r="C73" s="84"/>
      <c r="D73" s="85" t="s">
        <v>177</v>
      </c>
      <c r="E73" s="85" t="s">
        <v>407</v>
      </c>
      <c r="F73" s="85"/>
      <c r="G73" s="87"/>
    </row>
    <row r="74" spans="2:7">
      <c r="B74" s="50">
        <f t="shared" si="5"/>
        <v>53</v>
      </c>
      <c r="C74" s="51"/>
      <c r="D74" s="49" t="s">
        <v>178</v>
      </c>
      <c r="E74" s="55"/>
      <c r="F74" s="55"/>
      <c r="G74" s="49"/>
    </row>
    <row r="75" spans="2:7" ht="25.5">
      <c r="B75" s="50">
        <f t="shared" si="5"/>
        <v>54</v>
      </c>
      <c r="C75" s="51"/>
      <c r="D75" s="53" t="s">
        <v>54</v>
      </c>
      <c r="E75" s="55"/>
      <c r="F75" s="55"/>
      <c r="G75" s="49"/>
    </row>
    <row r="76" spans="2:7" ht="175.5" customHeight="1">
      <c r="B76" s="50">
        <f t="shared" si="5"/>
        <v>55</v>
      </c>
      <c r="C76" s="51"/>
      <c r="D76" s="53" t="s">
        <v>135</v>
      </c>
      <c r="E76" s="55"/>
      <c r="F76" s="55"/>
      <c r="G76" s="49"/>
    </row>
    <row r="77" spans="2:7" ht="25.5">
      <c r="B77" s="50">
        <f t="shared" si="5"/>
        <v>56</v>
      </c>
      <c r="C77" s="51"/>
      <c r="D77" s="53" t="s">
        <v>179</v>
      </c>
      <c r="E77" s="55"/>
      <c r="F77" s="55"/>
      <c r="G77" s="49"/>
    </row>
    <row r="78" spans="2:7" ht="38.25" customHeight="1">
      <c r="B78" s="50">
        <f t="shared" si="5"/>
        <v>57</v>
      </c>
      <c r="C78" s="51"/>
      <c r="D78" s="53" t="s">
        <v>136</v>
      </c>
      <c r="E78" s="55"/>
      <c r="F78" s="55"/>
      <c r="G78" s="49"/>
    </row>
    <row r="79" spans="2:7">
      <c r="B79" s="50">
        <f t="shared" si="5"/>
        <v>58</v>
      </c>
      <c r="C79" s="51"/>
      <c r="D79" s="49" t="s">
        <v>13</v>
      </c>
      <c r="E79" s="55"/>
      <c r="F79" s="55"/>
      <c r="G79" s="49"/>
    </row>
    <row r="80" spans="2:7" ht="114.75">
      <c r="B80" s="50">
        <f t="shared" si="5"/>
        <v>59</v>
      </c>
      <c r="C80" s="51"/>
      <c r="D80" s="53" t="s">
        <v>137</v>
      </c>
      <c r="E80" s="55"/>
      <c r="F80" s="55"/>
      <c r="G80" s="49"/>
    </row>
    <row r="81" spans="2:7">
      <c r="B81" s="50">
        <f>B80+1</f>
        <v>60</v>
      </c>
      <c r="C81" s="51"/>
      <c r="D81" s="53" t="s">
        <v>14</v>
      </c>
      <c r="E81" s="55"/>
      <c r="F81" s="55"/>
      <c r="G81" s="49"/>
    </row>
    <row r="82" spans="2:7">
      <c r="B82" s="50">
        <f>B81+1</f>
        <v>61</v>
      </c>
      <c r="C82" s="51"/>
      <c r="D82" s="53" t="s">
        <v>121</v>
      </c>
      <c r="E82" s="55"/>
      <c r="F82" s="55"/>
      <c r="G82" s="49"/>
    </row>
    <row r="83" spans="2:7">
      <c r="B83" s="50"/>
      <c r="C83" s="51"/>
      <c r="D83" s="53"/>
      <c r="E83" s="53"/>
      <c r="F83" s="53"/>
      <c r="G83" s="49"/>
    </row>
    <row r="84" spans="2:7">
      <c r="B84" s="50"/>
      <c r="C84" s="51" t="s">
        <v>37</v>
      </c>
      <c r="D84" s="53"/>
      <c r="E84" s="53"/>
      <c r="F84" s="53"/>
      <c r="G84" s="49"/>
    </row>
    <row r="85" spans="2:7">
      <c r="B85" s="50">
        <f>B82+1</f>
        <v>62</v>
      </c>
      <c r="C85" s="51"/>
      <c r="D85" s="53" t="s">
        <v>180</v>
      </c>
      <c r="E85" s="55"/>
      <c r="F85" s="55"/>
      <c r="G85" s="49"/>
    </row>
    <row r="86" spans="2:7">
      <c r="B86" s="50"/>
      <c r="C86" s="51"/>
      <c r="D86" s="53"/>
      <c r="E86" s="53"/>
      <c r="F86" s="53"/>
      <c r="G86" s="49"/>
    </row>
    <row r="87" spans="2:7">
      <c r="B87" s="50"/>
      <c r="C87" s="51" t="s">
        <v>9</v>
      </c>
      <c r="D87" s="49"/>
      <c r="E87" s="49"/>
      <c r="F87" s="49"/>
      <c r="G87" s="49"/>
    </row>
    <row r="88" spans="2:7">
      <c r="B88" s="50">
        <f>B85+1</f>
        <v>63</v>
      </c>
      <c r="C88" s="51"/>
      <c r="D88" s="53" t="s">
        <v>138</v>
      </c>
      <c r="E88" s="53"/>
      <c r="F88" s="53"/>
      <c r="G88" s="49"/>
    </row>
    <row r="89" spans="2:7" ht="51" customHeight="1">
      <c r="B89" s="50">
        <f>B88+1</f>
        <v>64</v>
      </c>
      <c r="C89" s="51"/>
      <c r="D89" s="53" t="s">
        <v>181</v>
      </c>
      <c r="E89" s="55"/>
      <c r="F89" s="55"/>
      <c r="G89" s="49"/>
    </row>
    <row r="90" spans="2:7" ht="25.5">
      <c r="B90" s="50">
        <f>B89+1</f>
        <v>65</v>
      </c>
      <c r="C90" s="51"/>
      <c r="D90" s="53" t="s">
        <v>53</v>
      </c>
      <c r="E90" s="55"/>
      <c r="F90" s="55"/>
      <c r="G90" s="49"/>
    </row>
    <row r="91" spans="2:7">
      <c r="B91" s="50">
        <f>B90+1</f>
        <v>66</v>
      </c>
      <c r="C91" s="51"/>
      <c r="D91" s="49" t="s">
        <v>182</v>
      </c>
      <c r="E91" s="49"/>
      <c r="F91" s="49"/>
      <c r="G91" s="49"/>
    </row>
    <row r="92" spans="2:7">
      <c r="B92" s="50">
        <f>B91+1</f>
        <v>67</v>
      </c>
      <c r="C92" s="51"/>
      <c r="D92" s="49" t="s">
        <v>139</v>
      </c>
      <c r="E92" s="49"/>
      <c r="F92" s="49"/>
      <c r="G92" s="49"/>
    </row>
    <row r="93" spans="2:7">
      <c r="B93" s="50">
        <f>+B92+1</f>
        <v>68</v>
      </c>
      <c r="C93" s="51"/>
      <c r="D93" s="53" t="s">
        <v>119</v>
      </c>
      <c r="E93" s="49"/>
      <c r="F93" s="49"/>
      <c r="G93" s="49"/>
    </row>
    <row r="94" spans="2:7">
      <c r="B94" s="50">
        <f>+B93+1</f>
        <v>69</v>
      </c>
      <c r="C94" s="51"/>
      <c r="D94" s="49" t="s">
        <v>120</v>
      </c>
      <c r="E94" s="49"/>
      <c r="F94" s="49"/>
      <c r="G94" s="49"/>
    </row>
    <row r="95" spans="2:7">
      <c r="B95" s="50"/>
      <c r="C95" s="51"/>
      <c r="D95" s="49"/>
      <c r="E95" s="49"/>
      <c r="F95" s="49"/>
      <c r="G95" s="49"/>
    </row>
    <row r="96" spans="2:7">
      <c r="B96" s="50"/>
      <c r="C96" s="51" t="s">
        <v>104</v>
      </c>
      <c r="D96" s="49"/>
      <c r="E96" s="49"/>
      <c r="F96" s="49"/>
      <c r="G96" s="49"/>
    </row>
    <row r="97" spans="2:7">
      <c r="B97" s="50">
        <f>B94+1</f>
        <v>70</v>
      </c>
      <c r="C97" s="51"/>
      <c r="D97" s="49" t="s">
        <v>183</v>
      </c>
      <c r="E97" s="49"/>
      <c r="F97" s="49"/>
      <c r="G97" s="49"/>
    </row>
    <row r="98" spans="2:7">
      <c r="B98" s="50">
        <f>B97+1</f>
        <v>71</v>
      </c>
      <c r="C98" s="51"/>
      <c r="D98" s="49" t="s">
        <v>105</v>
      </c>
      <c r="E98" s="49"/>
      <c r="F98" s="49"/>
      <c r="G98" s="49"/>
    </row>
    <row r="99" spans="2:7" ht="25.5">
      <c r="B99" s="50">
        <f>B98+1</f>
        <v>72</v>
      </c>
      <c r="C99" s="51"/>
      <c r="D99" s="59" t="s">
        <v>106</v>
      </c>
      <c r="E99" s="49"/>
      <c r="F99" s="49"/>
      <c r="G99" s="49"/>
    </row>
    <row r="100" spans="2:7">
      <c r="B100" s="50"/>
      <c r="C100" s="51"/>
      <c r="D100" s="57" t="s">
        <v>107</v>
      </c>
      <c r="E100" s="49"/>
      <c r="F100" s="49"/>
      <c r="G100" s="49"/>
    </row>
    <row r="101" spans="2:7">
      <c r="B101" s="50"/>
      <c r="C101" s="51"/>
      <c r="D101" s="57" t="s">
        <v>108</v>
      </c>
      <c r="E101" s="49"/>
      <c r="F101" s="49"/>
      <c r="G101" s="49"/>
    </row>
    <row r="102" spans="2:7">
      <c r="B102" s="50"/>
      <c r="C102" s="51"/>
      <c r="D102" s="57" t="s">
        <v>109</v>
      </c>
      <c r="E102" s="49"/>
      <c r="F102" s="49"/>
      <c r="G102" s="49"/>
    </row>
    <row r="103" spans="2:7">
      <c r="B103" s="50"/>
      <c r="C103" s="51"/>
      <c r="D103" s="57" t="s">
        <v>110</v>
      </c>
      <c r="E103" s="49"/>
      <c r="F103" s="49"/>
      <c r="G103" s="49"/>
    </row>
    <row r="104" spans="2:7">
      <c r="B104" s="50">
        <f>B99+1</f>
        <v>73</v>
      </c>
      <c r="C104" s="51"/>
      <c r="D104" s="49" t="s">
        <v>184</v>
      </c>
      <c r="E104" s="49"/>
      <c r="F104" s="49"/>
      <c r="G104" s="49"/>
    </row>
    <row r="105" spans="2:7">
      <c r="B105" s="50"/>
      <c r="C105" s="51"/>
      <c r="D105" s="49"/>
      <c r="E105" s="49"/>
      <c r="F105" s="49"/>
      <c r="G105" s="52"/>
    </row>
    <row r="106" spans="2:7">
      <c r="B106" s="15"/>
      <c r="C106" s="11"/>
    </row>
    <row r="107" spans="2:7">
      <c r="B107" s="15"/>
      <c r="C107" s="11"/>
    </row>
    <row r="108" spans="2:7">
      <c r="B108" s="15"/>
      <c r="C108" s="11"/>
    </row>
    <row r="109" spans="2:7">
      <c r="B109" s="15"/>
      <c r="C109" s="11"/>
    </row>
    <row r="110" spans="2:7">
      <c r="B110" s="15"/>
      <c r="C110" s="11"/>
    </row>
    <row r="111" spans="2:7">
      <c r="B111" s="15"/>
      <c r="C111" s="11"/>
    </row>
    <row r="112" spans="2:7">
      <c r="B112" s="15"/>
      <c r="C112" s="11"/>
    </row>
    <row r="113" spans="2:3">
      <c r="B113" s="15"/>
      <c r="C113" s="11"/>
    </row>
    <row r="114" spans="2:3">
      <c r="B114" s="15"/>
      <c r="C114" s="11"/>
    </row>
    <row r="115" spans="2:3">
      <c r="B115" s="15"/>
      <c r="C115" s="11"/>
    </row>
    <row r="116" spans="2:3">
      <c r="B116" s="15"/>
      <c r="C116" s="11"/>
    </row>
    <row r="117" spans="2:3">
      <c r="B117" s="15"/>
      <c r="C117" s="11"/>
    </row>
    <row r="118" spans="2:3">
      <c r="B118" s="15"/>
      <c r="C118" s="11"/>
    </row>
    <row r="119" spans="2:3">
      <c r="B119" s="15"/>
      <c r="C119" s="11"/>
    </row>
    <row r="120" spans="2:3">
      <c r="B120" s="15"/>
      <c r="C120" s="11"/>
    </row>
    <row r="121" spans="2:3">
      <c r="B121" s="15"/>
      <c r="C121" s="11"/>
    </row>
    <row r="122" spans="2:3">
      <c r="B122" s="15"/>
      <c r="C122" s="11"/>
    </row>
    <row r="123" spans="2:3">
      <c r="B123" s="15"/>
      <c r="C123" s="11"/>
    </row>
    <row r="124" spans="2:3">
      <c r="B124" s="15"/>
      <c r="C124" s="11"/>
    </row>
    <row r="125" spans="2:3">
      <c r="B125" s="15"/>
      <c r="C125" s="11"/>
    </row>
    <row r="126" spans="2:3">
      <c r="B126" s="15"/>
      <c r="C126" s="11"/>
    </row>
    <row r="127" spans="2:3">
      <c r="B127" s="15"/>
      <c r="C127" s="11"/>
    </row>
    <row r="128" spans="2:3">
      <c r="B128" s="15"/>
      <c r="C128" s="11"/>
    </row>
    <row r="129" spans="2:3">
      <c r="B129" s="15"/>
      <c r="C129" s="11"/>
    </row>
    <row r="130" spans="2:3">
      <c r="B130" s="15"/>
      <c r="C130" s="11"/>
    </row>
    <row r="131" spans="2:3">
      <c r="B131" s="15"/>
      <c r="C131" s="11"/>
    </row>
    <row r="132" spans="2:3">
      <c r="B132" s="15"/>
      <c r="C132" s="11"/>
    </row>
    <row r="133" spans="2:3">
      <c r="B133" s="15"/>
      <c r="C133" s="11"/>
    </row>
    <row r="134" spans="2:3">
      <c r="B134" s="15"/>
      <c r="C134" s="11"/>
    </row>
    <row r="135" spans="2:3">
      <c r="B135" s="15"/>
      <c r="C135" s="11"/>
    </row>
    <row r="136" spans="2:3">
      <c r="B136" s="15"/>
      <c r="C136" s="11"/>
    </row>
    <row r="137" spans="2:3">
      <c r="B137" s="15"/>
      <c r="C137" s="11"/>
    </row>
    <row r="138" spans="2:3">
      <c r="B138" s="15"/>
      <c r="C138" s="11"/>
    </row>
    <row r="139" spans="2:3">
      <c r="B139" s="15"/>
      <c r="C139" s="11"/>
    </row>
    <row r="140" spans="2:3">
      <c r="B140" s="15"/>
      <c r="C140" s="11"/>
    </row>
    <row r="141" spans="2:3">
      <c r="B141" s="15"/>
      <c r="C141" s="11"/>
    </row>
    <row r="142" spans="2:3">
      <c r="B142" s="15"/>
      <c r="C142" s="11"/>
    </row>
    <row r="143" spans="2:3">
      <c r="B143" s="15"/>
      <c r="C143" s="11"/>
    </row>
    <row r="144" spans="2:3">
      <c r="B144" s="15"/>
      <c r="C144" s="11"/>
    </row>
    <row r="145" spans="2:3">
      <c r="B145" s="15"/>
      <c r="C145" s="11"/>
    </row>
    <row r="146" spans="2:3">
      <c r="B146" s="15"/>
      <c r="C146" s="11"/>
    </row>
    <row r="147" spans="2:3">
      <c r="B147" s="15"/>
    </row>
    <row r="148" spans="2:3">
      <c r="B148" s="15"/>
    </row>
    <row r="149" spans="2:3">
      <c r="B149" s="15"/>
    </row>
    <row r="150" spans="2:3">
      <c r="B150" s="15"/>
    </row>
    <row r="151" spans="2:3">
      <c r="B151" s="15"/>
    </row>
    <row r="152" spans="2:3">
      <c r="B152" s="15"/>
    </row>
    <row r="153" spans="2:3">
      <c r="B153" s="15"/>
    </row>
    <row r="154" spans="2:3">
      <c r="B154" s="15"/>
    </row>
    <row r="155" spans="2:3">
      <c r="B155" s="15"/>
    </row>
    <row r="156" spans="2:3">
      <c r="B156" s="15"/>
    </row>
    <row r="157" spans="2:3">
      <c r="B157" s="15"/>
    </row>
    <row r="158" spans="2:3">
      <c r="B158" s="15"/>
    </row>
    <row r="159" spans="2:3">
      <c r="B159" s="15"/>
    </row>
    <row r="160" spans="2:3">
      <c r="B160" s="15"/>
    </row>
    <row r="161" spans="2:2">
      <c r="B161" s="15"/>
    </row>
    <row r="162" spans="2:2">
      <c r="B162" s="15"/>
    </row>
    <row r="163" spans="2:2">
      <c r="B163" s="15"/>
    </row>
    <row r="164" spans="2:2">
      <c r="B164" s="15"/>
    </row>
  </sheetData>
  <autoFilter ref="B4:G164"/>
  <pageMargins left="0.23622047244094499" right="0.23622047244094499" top="0.36" bottom="0.34" header="0.31496062992126" footer="0.31496062992126"/>
  <pageSetup paperSize="9" scale="7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13"/>
  <sheetViews>
    <sheetView workbookViewId="0">
      <selection activeCell="C14" sqref="C14"/>
    </sheetView>
  </sheetViews>
  <sheetFormatPr defaultRowHeight="15"/>
  <cols>
    <col min="3" max="3" width="9.7109375" bestFit="1" customWidth="1"/>
    <col min="4" max="4" width="25.7109375" bestFit="1" customWidth="1"/>
    <col min="5" max="5" width="31" bestFit="1" customWidth="1"/>
  </cols>
  <sheetData>
    <row r="1" spans="3:7">
      <c r="C1" s="90" t="s">
        <v>305</v>
      </c>
    </row>
    <row r="3" spans="3:7">
      <c r="C3" s="61" t="s">
        <v>153</v>
      </c>
      <c r="D3" s="62" t="s">
        <v>197</v>
      </c>
      <c r="E3" s="63" t="s">
        <v>198</v>
      </c>
      <c r="F3" s="64" t="s">
        <v>199</v>
      </c>
      <c r="G3" t="s">
        <v>307</v>
      </c>
    </row>
    <row r="4" spans="3:7">
      <c r="C4" s="65" t="s">
        <v>200</v>
      </c>
      <c r="D4" s="66" t="s">
        <v>200</v>
      </c>
      <c r="E4" s="67" t="s">
        <v>200</v>
      </c>
      <c r="F4" s="68" t="s">
        <v>42</v>
      </c>
    </row>
    <row r="5" spans="3:7">
      <c r="C5" s="91">
        <v>42347</v>
      </c>
      <c r="D5" t="s">
        <v>306</v>
      </c>
      <c r="E5" s="71" t="s">
        <v>212</v>
      </c>
      <c r="F5">
        <v>5510</v>
      </c>
      <c r="G5" t="s">
        <v>308</v>
      </c>
    </row>
    <row r="6" spans="3:7">
      <c r="C6" s="91">
        <v>42384</v>
      </c>
      <c r="D6" t="s">
        <v>309</v>
      </c>
      <c r="E6" s="71" t="s">
        <v>260</v>
      </c>
      <c r="F6">
        <v>464</v>
      </c>
      <c r="G6" t="s">
        <v>310</v>
      </c>
    </row>
    <row r="7" spans="3:7">
      <c r="C7" s="91">
        <v>42398</v>
      </c>
      <c r="D7" t="s">
        <v>311</v>
      </c>
      <c r="E7" s="90" t="s">
        <v>312</v>
      </c>
      <c r="F7">
        <v>399</v>
      </c>
      <c r="G7" t="s">
        <v>310</v>
      </c>
    </row>
    <row r="8" spans="3:7">
      <c r="C8" s="91">
        <v>42583</v>
      </c>
      <c r="D8" t="s">
        <v>313</v>
      </c>
      <c r="E8" s="71" t="s">
        <v>212</v>
      </c>
      <c r="F8">
        <v>978</v>
      </c>
      <c r="G8" t="s">
        <v>310</v>
      </c>
    </row>
    <row r="9" spans="3:7">
      <c r="C9" s="91">
        <v>42586</v>
      </c>
      <c r="D9" t="s">
        <v>314</v>
      </c>
      <c r="E9" s="71" t="s">
        <v>212</v>
      </c>
      <c r="F9">
        <v>575</v>
      </c>
      <c r="G9" t="s">
        <v>310</v>
      </c>
    </row>
    <row r="10" spans="3:7">
      <c r="C10" s="91">
        <v>42648</v>
      </c>
      <c r="D10" t="s">
        <v>315</v>
      </c>
      <c r="E10" s="71" t="s">
        <v>316</v>
      </c>
      <c r="F10">
        <v>49680</v>
      </c>
      <c r="G10" t="s">
        <v>317</v>
      </c>
    </row>
    <row r="11" spans="3:7">
      <c r="C11" s="91">
        <v>42660</v>
      </c>
      <c r="D11" t="s">
        <v>318</v>
      </c>
      <c r="E11" s="71" t="s">
        <v>319</v>
      </c>
      <c r="F11">
        <v>3750</v>
      </c>
      <c r="G11" t="s">
        <v>320</v>
      </c>
    </row>
    <row r="12" spans="3:7">
      <c r="C12" s="91">
        <v>42668</v>
      </c>
      <c r="D12" t="s">
        <v>321</v>
      </c>
      <c r="E12" s="71" t="s">
        <v>212</v>
      </c>
      <c r="F12">
        <v>20960.78</v>
      </c>
      <c r="G12" t="s">
        <v>322</v>
      </c>
    </row>
    <row r="13" spans="3:7">
      <c r="C13" s="91">
        <v>42725</v>
      </c>
      <c r="D13" t="s">
        <v>323</v>
      </c>
      <c r="E13" s="71" t="s">
        <v>212</v>
      </c>
      <c r="F13">
        <v>24150</v>
      </c>
      <c r="G13" t="s">
        <v>310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44"/>
  <sheetViews>
    <sheetView topLeftCell="A31" workbookViewId="0">
      <selection activeCell="F44" sqref="F44"/>
    </sheetView>
  </sheetViews>
  <sheetFormatPr defaultRowHeight="15"/>
  <cols>
    <col min="2" max="2" width="21.42578125" bestFit="1" customWidth="1"/>
    <col min="3" max="3" width="20.5703125" bestFit="1" customWidth="1"/>
    <col min="5" max="5" width="35" bestFit="1" customWidth="1"/>
    <col min="6" max="6" width="9.7109375" bestFit="1" customWidth="1"/>
  </cols>
  <sheetData>
    <row r="2" spans="2:5">
      <c r="B2" s="90" t="s">
        <v>365</v>
      </c>
    </row>
    <row r="4" spans="2:5">
      <c r="B4" s="90" t="s">
        <v>366</v>
      </c>
      <c r="C4" s="90" t="s">
        <v>367</v>
      </c>
      <c r="D4" s="90" t="s">
        <v>368</v>
      </c>
      <c r="E4" s="90" t="s">
        <v>369</v>
      </c>
    </row>
    <row r="5" spans="2:5">
      <c r="B5" t="s">
        <v>370</v>
      </c>
      <c r="C5" s="91">
        <v>42823</v>
      </c>
      <c r="D5">
        <v>29000</v>
      </c>
      <c r="E5" s="91">
        <v>42824</v>
      </c>
    </row>
    <row r="6" spans="2:5">
      <c r="B6" s="107" t="s">
        <v>371</v>
      </c>
      <c r="C6" s="91">
        <v>42663</v>
      </c>
      <c r="D6">
        <v>10000</v>
      </c>
      <c r="E6" s="108">
        <v>43039</v>
      </c>
    </row>
    <row r="7" spans="2:5">
      <c r="B7" s="107" t="s">
        <v>372</v>
      </c>
      <c r="C7" s="91">
        <v>42471</v>
      </c>
      <c r="D7">
        <v>1000</v>
      </c>
      <c r="E7" s="108">
        <v>42490</v>
      </c>
    </row>
    <row r="8" spans="2:5">
      <c r="B8" s="107" t="s">
        <v>372</v>
      </c>
      <c r="C8" s="91">
        <v>42499</v>
      </c>
      <c r="D8">
        <v>1000</v>
      </c>
      <c r="E8" s="108">
        <v>42521</v>
      </c>
    </row>
    <row r="9" spans="2:5">
      <c r="B9" s="107" t="s">
        <v>372</v>
      </c>
      <c r="C9" s="91">
        <v>42530</v>
      </c>
      <c r="D9">
        <v>500</v>
      </c>
      <c r="E9" s="109">
        <v>42916</v>
      </c>
    </row>
    <row r="10" spans="2:5">
      <c r="B10" s="107" t="s">
        <v>372</v>
      </c>
      <c r="C10" s="91">
        <v>42538</v>
      </c>
      <c r="D10">
        <v>6000</v>
      </c>
      <c r="E10" s="110"/>
    </row>
    <row r="11" spans="2:5">
      <c r="B11" s="107" t="s">
        <v>372</v>
      </c>
      <c r="C11" s="91">
        <v>42566</v>
      </c>
      <c r="D11">
        <v>1000</v>
      </c>
      <c r="E11" s="109">
        <v>42674</v>
      </c>
    </row>
    <row r="12" spans="2:5">
      <c r="B12" s="107" t="s">
        <v>372</v>
      </c>
      <c r="C12" s="91">
        <v>42573</v>
      </c>
      <c r="D12">
        <v>500</v>
      </c>
      <c r="E12" s="110"/>
    </row>
    <row r="13" spans="2:5">
      <c r="B13" s="107" t="s">
        <v>372</v>
      </c>
      <c r="C13" s="91">
        <v>42578</v>
      </c>
      <c r="D13">
        <v>3000</v>
      </c>
      <c r="E13" s="108">
        <v>42613</v>
      </c>
    </row>
    <row r="14" spans="2:5">
      <c r="B14" s="107" t="s">
        <v>372</v>
      </c>
      <c r="C14" s="91">
        <v>42700</v>
      </c>
      <c r="D14">
        <v>1000</v>
      </c>
      <c r="E14" s="108">
        <v>42704</v>
      </c>
    </row>
    <row r="15" spans="2:5">
      <c r="B15" s="107" t="s">
        <v>373</v>
      </c>
      <c r="C15" s="91">
        <v>42790</v>
      </c>
      <c r="D15">
        <v>5000</v>
      </c>
      <c r="E15" s="108">
        <v>42794</v>
      </c>
    </row>
    <row r="16" spans="2:5">
      <c r="B16" s="107" t="s">
        <v>374</v>
      </c>
      <c r="C16" s="91">
        <v>42606</v>
      </c>
      <c r="D16">
        <v>5000</v>
      </c>
      <c r="E16" s="91">
        <v>42643</v>
      </c>
    </row>
    <row r="17" spans="2:6">
      <c r="B17" s="107" t="s">
        <v>374</v>
      </c>
      <c r="C17" s="91">
        <v>42606</v>
      </c>
      <c r="D17">
        <v>5000</v>
      </c>
      <c r="E17" s="91">
        <v>42674</v>
      </c>
    </row>
    <row r="18" spans="2:6">
      <c r="B18" s="107" t="s">
        <v>374</v>
      </c>
      <c r="C18" s="91">
        <v>42619</v>
      </c>
      <c r="D18">
        <v>10000</v>
      </c>
      <c r="E18" s="91">
        <v>42704</v>
      </c>
    </row>
    <row r="19" spans="2:6">
      <c r="B19" s="107" t="s">
        <v>374</v>
      </c>
      <c r="C19" s="91">
        <v>42619</v>
      </c>
      <c r="D19">
        <v>10000</v>
      </c>
      <c r="E19" s="91">
        <v>42734</v>
      </c>
      <c r="F19" s="91"/>
    </row>
    <row r="20" spans="2:6">
      <c r="B20" s="107" t="s">
        <v>375</v>
      </c>
      <c r="C20" s="91">
        <v>42760</v>
      </c>
      <c r="D20">
        <v>200</v>
      </c>
      <c r="E20" s="91">
        <v>42766</v>
      </c>
    </row>
    <row r="21" spans="2:6">
      <c r="B21" s="107" t="s">
        <v>375</v>
      </c>
      <c r="C21" s="91">
        <v>42769</v>
      </c>
      <c r="D21">
        <v>1000</v>
      </c>
      <c r="E21" s="91">
        <v>42794</v>
      </c>
    </row>
    <row r="22" spans="2:6">
      <c r="B22" s="107" t="s">
        <v>375</v>
      </c>
      <c r="C22" s="91">
        <v>42779</v>
      </c>
      <c r="D22">
        <v>200</v>
      </c>
      <c r="E22" s="91">
        <v>42824</v>
      </c>
    </row>
    <row r="23" spans="2:6">
      <c r="B23" s="107" t="s">
        <v>375</v>
      </c>
      <c r="C23" s="91">
        <v>42802</v>
      </c>
      <c r="D23">
        <v>1000</v>
      </c>
      <c r="E23" s="91"/>
    </row>
    <row r="24" spans="2:6">
      <c r="B24" s="107" t="s">
        <v>375</v>
      </c>
      <c r="C24" s="91">
        <v>42818</v>
      </c>
      <c r="D24">
        <v>500</v>
      </c>
      <c r="E24" s="91">
        <v>42824</v>
      </c>
    </row>
    <row r="25" spans="2:6">
      <c r="B25" s="107" t="s">
        <v>376</v>
      </c>
      <c r="C25" s="91">
        <v>42634</v>
      </c>
      <c r="D25">
        <v>500</v>
      </c>
      <c r="E25" s="91">
        <v>42643</v>
      </c>
    </row>
    <row r="26" spans="2:6">
      <c r="B26" s="107" t="s">
        <v>376</v>
      </c>
      <c r="C26" s="91">
        <v>42639</v>
      </c>
      <c r="D26">
        <v>2000</v>
      </c>
      <c r="E26" s="91"/>
    </row>
    <row r="27" spans="2:6">
      <c r="B27" s="107" t="s">
        <v>376</v>
      </c>
      <c r="C27" s="111">
        <v>42667</v>
      </c>
      <c r="D27">
        <v>5000</v>
      </c>
      <c r="E27" s="91">
        <v>42674</v>
      </c>
    </row>
    <row r="28" spans="2:6">
      <c r="B28" s="107" t="s">
        <v>377</v>
      </c>
      <c r="C28" s="91">
        <v>42534</v>
      </c>
      <c r="D28">
        <v>2500</v>
      </c>
      <c r="E28" s="91">
        <v>42551</v>
      </c>
    </row>
    <row r="29" spans="2:6">
      <c r="B29" s="107" t="s">
        <v>377</v>
      </c>
      <c r="C29" s="91">
        <v>42754</v>
      </c>
      <c r="D29">
        <v>5000</v>
      </c>
      <c r="E29" s="91">
        <v>42766</v>
      </c>
    </row>
    <row r="30" spans="2:6">
      <c r="B30" s="107" t="s">
        <v>345</v>
      </c>
      <c r="C30" s="91">
        <v>42646</v>
      </c>
      <c r="D30">
        <v>5000</v>
      </c>
      <c r="E30" s="91">
        <v>42674</v>
      </c>
    </row>
    <row r="31" spans="2:6">
      <c r="B31" s="107" t="s">
        <v>345</v>
      </c>
      <c r="C31" s="91">
        <v>42696</v>
      </c>
      <c r="D31">
        <v>500</v>
      </c>
      <c r="E31" s="91">
        <v>42704</v>
      </c>
    </row>
    <row r="32" spans="2:6">
      <c r="B32" s="107" t="s">
        <v>378</v>
      </c>
      <c r="C32" s="91">
        <v>42481</v>
      </c>
      <c r="D32">
        <v>6000</v>
      </c>
      <c r="E32" s="108">
        <v>42490</v>
      </c>
    </row>
    <row r="33" spans="2:6">
      <c r="B33" s="107" t="s">
        <v>357</v>
      </c>
      <c r="C33" s="91">
        <v>42471</v>
      </c>
      <c r="D33">
        <v>2000</v>
      </c>
      <c r="E33" s="109">
        <v>42490</v>
      </c>
    </row>
    <row r="34" spans="2:6">
      <c r="B34" s="107" t="s">
        <v>357</v>
      </c>
      <c r="C34" s="91">
        <v>42479</v>
      </c>
      <c r="D34">
        <v>2000</v>
      </c>
      <c r="E34" s="109"/>
    </row>
    <row r="35" spans="2:6">
      <c r="B35" s="107" t="s">
        <v>357</v>
      </c>
      <c r="C35" s="91">
        <v>42496</v>
      </c>
      <c r="D35">
        <v>1000</v>
      </c>
      <c r="E35" s="112">
        <v>42886</v>
      </c>
    </row>
    <row r="36" spans="2:6">
      <c r="B36" s="107" t="s">
        <v>357</v>
      </c>
      <c r="C36" s="91">
        <v>42513</v>
      </c>
      <c r="D36">
        <v>1000</v>
      </c>
      <c r="E36" s="112"/>
    </row>
    <row r="37" spans="2:6">
      <c r="B37" s="107" t="s">
        <v>379</v>
      </c>
      <c r="C37" s="91">
        <v>42611</v>
      </c>
      <c r="D37">
        <v>207747</v>
      </c>
      <c r="E37" s="91">
        <v>42613</v>
      </c>
    </row>
    <row r="38" spans="2:6">
      <c r="B38" s="107" t="s">
        <v>346</v>
      </c>
      <c r="C38" s="91">
        <v>42668</v>
      </c>
      <c r="D38">
        <v>1000</v>
      </c>
      <c r="E38" s="91">
        <v>42674</v>
      </c>
    </row>
    <row r="39" spans="2:6">
      <c r="B39" s="107" t="s">
        <v>346</v>
      </c>
      <c r="C39" s="91">
        <v>42689</v>
      </c>
      <c r="D39">
        <v>500</v>
      </c>
    </row>
    <row r="40" spans="2:6">
      <c r="B40" s="113" t="s">
        <v>346</v>
      </c>
      <c r="C40" s="114">
        <v>42696</v>
      </c>
      <c r="D40" s="115">
        <v>500</v>
      </c>
      <c r="E40" s="115"/>
    </row>
    <row r="41" spans="2:6">
      <c r="B41" s="113" t="s">
        <v>346</v>
      </c>
      <c r="C41" s="114">
        <v>42699</v>
      </c>
      <c r="D41" s="115">
        <v>641</v>
      </c>
      <c r="E41" s="114">
        <v>42710</v>
      </c>
      <c r="F41">
        <v>1500</v>
      </c>
    </row>
    <row r="42" spans="2:6">
      <c r="B42" s="107" t="s">
        <v>346</v>
      </c>
      <c r="C42" s="91">
        <v>42724</v>
      </c>
      <c r="D42">
        <v>2776</v>
      </c>
      <c r="E42" s="91">
        <v>42794</v>
      </c>
      <c r="F42">
        <v>563</v>
      </c>
    </row>
    <row r="43" spans="2:6">
      <c r="B43" s="107" t="s">
        <v>346</v>
      </c>
      <c r="C43" s="91">
        <v>42818</v>
      </c>
      <c r="D43">
        <v>2500</v>
      </c>
      <c r="E43" s="91">
        <v>42824</v>
      </c>
      <c r="F43">
        <v>4500</v>
      </c>
    </row>
    <row r="44" spans="2:6">
      <c r="B44" s="107" t="s">
        <v>380</v>
      </c>
      <c r="C44" s="91">
        <v>42768</v>
      </c>
      <c r="D44">
        <v>5000</v>
      </c>
      <c r="E44" s="91">
        <v>42794</v>
      </c>
    </row>
  </sheetData>
  <mergeCells count="4">
    <mergeCell ref="E35:E36"/>
    <mergeCell ref="E9:E10"/>
    <mergeCell ref="E11:E12"/>
    <mergeCell ref="E33:E34"/>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0"/>
  <sheetViews>
    <sheetView workbookViewId="0">
      <selection activeCell="F1" sqref="F1"/>
    </sheetView>
  </sheetViews>
  <sheetFormatPr defaultRowHeight="15"/>
  <cols>
    <col min="4" max="4" width="13.28515625" bestFit="1" customWidth="1"/>
    <col min="5" max="5" width="16.7109375" bestFit="1" customWidth="1"/>
  </cols>
  <sheetData>
    <row r="2" spans="2:6">
      <c r="B2" s="90" t="s">
        <v>383</v>
      </c>
    </row>
    <row r="4" spans="2:6">
      <c r="B4" t="s">
        <v>384</v>
      </c>
      <c r="C4" t="s">
        <v>385</v>
      </c>
    </row>
    <row r="6" spans="2:6">
      <c r="B6" t="s">
        <v>15</v>
      </c>
      <c r="C6" t="s">
        <v>389</v>
      </c>
      <c r="D6" t="s">
        <v>390</v>
      </c>
      <c r="E6" t="s">
        <v>391</v>
      </c>
      <c r="F6" t="s">
        <v>388</v>
      </c>
    </row>
    <row r="7" spans="2:6">
      <c r="B7" t="s">
        <v>16</v>
      </c>
      <c r="C7">
        <v>50000</v>
      </c>
      <c r="D7">
        <v>5000</v>
      </c>
      <c r="E7">
        <f>C7-D7</f>
        <v>45000</v>
      </c>
      <c r="F7" t="s">
        <v>393</v>
      </c>
    </row>
    <row r="8" spans="2:6">
      <c r="C8">
        <v>50000</v>
      </c>
      <c r="D8">
        <v>5000</v>
      </c>
      <c r="E8">
        <f>C8-D8</f>
        <v>45000</v>
      </c>
      <c r="F8" t="s">
        <v>393</v>
      </c>
    </row>
    <row r="9" spans="2:6">
      <c r="B9" t="s">
        <v>17</v>
      </c>
      <c r="C9">
        <v>50000</v>
      </c>
      <c r="D9">
        <v>5000</v>
      </c>
      <c r="E9">
        <f t="shared" ref="E9:E16" si="0">C9-D9</f>
        <v>45000</v>
      </c>
      <c r="F9" s="106" t="s">
        <v>394</v>
      </c>
    </row>
    <row r="10" spans="2:6">
      <c r="C10">
        <v>50000</v>
      </c>
      <c r="D10">
        <v>5000</v>
      </c>
      <c r="E10">
        <f t="shared" si="0"/>
        <v>45000</v>
      </c>
      <c r="F10" s="106" t="s">
        <v>394</v>
      </c>
    </row>
    <row r="11" spans="2:6">
      <c r="B11" t="s">
        <v>18</v>
      </c>
      <c r="C11">
        <v>50000</v>
      </c>
      <c r="D11">
        <v>5000</v>
      </c>
      <c r="E11">
        <f t="shared" si="0"/>
        <v>45000</v>
      </c>
      <c r="F11" t="s">
        <v>395</v>
      </c>
    </row>
    <row r="12" spans="2:6">
      <c r="C12">
        <v>50000</v>
      </c>
      <c r="D12">
        <v>5000</v>
      </c>
      <c r="E12">
        <f t="shared" si="0"/>
        <v>45000</v>
      </c>
      <c r="F12" t="s">
        <v>395</v>
      </c>
    </row>
    <row r="13" spans="2:6">
      <c r="B13" t="s">
        <v>19</v>
      </c>
      <c r="C13">
        <v>50000</v>
      </c>
      <c r="D13">
        <v>5000</v>
      </c>
      <c r="E13">
        <f t="shared" si="0"/>
        <v>45000</v>
      </c>
      <c r="F13" t="s">
        <v>396</v>
      </c>
    </row>
    <row r="14" spans="2:6">
      <c r="C14">
        <v>50000</v>
      </c>
      <c r="D14">
        <v>5000</v>
      </c>
      <c r="E14">
        <f t="shared" si="0"/>
        <v>45000</v>
      </c>
      <c r="F14" t="s">
        <v>397</v>
      </c>
    </row>
    <row r="15" spans="2:6">
      <c r="B15" t="s">
        <v>20</v>
      </c>
      <c r="C15">
        <v>50000</v>
      </c>
      <c r="D15">
        <v>5000</v>
      </c>
      <c r="E15">
        <f t="shared" si="0"/>
        <v>45000</v>
      </c>
      <c r="F15" s="106" t="s">
        <v>398</v>
      </c>
    </row>
    <row r="16" spans="2:6">
      <c r="C16">
        <v>50000</v>
      </c>
      <c r="D16">
        <v>5000</v>
      </c>
      <c r="E16">
        <f t="shared" si="0"/>
        <v>45000</v>
      </c>
      <c r="F16" s="106" t="s">
        <v>398</v>
      </c>
    </row>
    <row r="17" spans="2:6">
      <c r="B17" t="s">
        <v>21</v>
      </c>
      <c r="C17">
        <v>50000</v>
      </c>
      <c r="D17">
        <v>5000</v>
      </c>
      <c r="E17">
        <f t="shared" ref="E17:E26" si="1">C17-D17</f>
        <v>45000</v>
      </c>
      <c r="F17" t="s">
        <v>399</v>
      </c>
    </row>
    <row r="18" spans="2:6">
      <c r="C18">
        <v>50000</v>
      </c>
      <c r="D18">
        <v>5000</v>
      </c>
      <c r="E18">
        <f t="shared" si="1"/>
        <v>45000</v>
      </c>
      <c r="F18" t="s">
        <v>399</v>
      </c>
    </row>
    <row r="19" spans="2:6">
      <c r="B19" t="s">
        <v>22</v>
      </c>
      <c r="C19">
        <v>50000</v>
      </c>
      <c r="D19">
        <v>5000</v>
      </c>
      <c r="E19">
        <f t="shared" si="1"/>
        <v>45000</v>
      </c>
      <c r="F19" t="s">
        <v>400</v>
      </c>
    </row>
    <row r="20" spans="2:6">
      <c r="C20">
        <v>50000</v>
      </c>
      <c r="D20">
        <v>5000</v>
      </c>
      <c r="E20">
        <f t="shared" si="1"/>
        <v>45000</v>
      </c>
      <c r="F20" t="s">
        <v>400</v>
      </c>
    </row>
    <row r="21" spans="2:6">
      <c r="B21" t="s">
        <v>23</v>
      </c>
      <c r="C21">
        <v>50000</v>
      </c>
      <c r="D21">
        <v>5000</v>
      </c>
      <c r="E21">
        <f t="shared" si="1"/>
        <v>45000</v>
      </c>
      <c r="F21" t="s">
        <v>401</v>
      </c>
    </row>
    <row r="22" spans="2:6">
      <c r="C22">
        <v>50000</v>
      </c>
      <c r="D22">
        <v>5000</v>
      </c>
      <c r="E22">
        <f t="shared" si="1"/>
        <v>45000</v>
      </c>
      <c r="F22" t="s">
        <v>401</v>
      </c>
    </row>
    <row r="23" spans="2:6">
      <c r="B23" t="s">
        <v>24</v>
      </c>
      <c r="C23">
        <v>50000</v>
      </c>
      <c r="D23">
        <v>5000</v>
      </c>
      <c r="E23">
        <f t="shared" si="1"/>
        <v>45000</v>
      </c>
      <c r="F23" t="s">
        <v>402</v>
      </c>
    </row>
    <row r="24" spans="2:6">
      <c r="C24">
        <v>50000</v>
      </c>
      <c r="D24">
        <v>5000</v>
      </c>
      <c r="E24">
        <f t="shared" si="1"/>
        <v>45000</v>
      </c>
      <c r="F24" t="s">
        <v>402</v>
      </c>
    </row>
    <row r="25" spans="2:6">
      <c r="B25" t="s">
        <v>392</v>
      </c>
      <c r="C25">
        <v>50000</v>
      </c>
      <c r="D25">
        <v>5000</v>
      </c>
      <c r="E25">
        <f t="shared" si="1"/>
        <v>45000</v>
      </c>
      <c r="F25" t="s">
        <v>403</v>
      </c>
    </row>
    <row r="26" spans="2:6">
      <c r="C26">
        <v>50000</v>
      </c>
      <c r="D26">
        <v>5000</v>
      </c>
      <c r="E26">
        <f t="shared" si="1"/>
        <v>45000</v>
      </c>
      <c r="F26" t="s">
        <v>403</v>
      </c>
    </row>
    <row r="27" spans="2:6">
      <c r="B27" t="s">
        <v>26</v>
      </c>
      <c r="C27">
        <v>55000</v>
      </c>
      <c r="D27">
        <v>5500</v>
      </c>
      <c r="E27">
        <f t="shared" ref="E27" si="2">C27-D27</f>
        <v>49500</v>
      </c>
      <c r="F27" t="s">
        <v>404</v>
      </c>
    </row>
    <row r="28" spans="2:6">
      <c r="C28">
        <v>55000</v>
      </c>
      <c r="D28">
        <v>5500</v>
      </c>
      <c r="E28">
        <f t="shared" ref="E28:E30" si="3">C28-D28</f>
        <v>49500</v>
      </c>
      <c r="F28" t="s">
        <v>404</v>
      </c>
    </row>
    <row r="29" spans="2:6">
      <c r="B29" t="s">
        <v>27</v>
      </c>
      <c r="C29">
        <v>55000</v>
      </c>
      <c r="D29">
        <v>5500</v>
      </c>
      <c r="E29">
        <f t="shared" si="3"/>
        <v>49500</v>
      </c>
      <c r="F29" t="s">
        <v>405</v>
      </c>
    </row>
    <row r="30" spans="2:6">
      <c r="C30">
        <v>55000</v>
      </c>
      <c r="D30">
        <v>5500</v>
      </c>
      <c r="E30">
        <f t="shared" si="3"/>
        <v>49500</v>
      </c>
      <c r="F30" t="s">
        <v>405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P19"/>
  <sheetViews>
    <sheetView showGridLines="0" workbookViewId="0">
      <pane xSplit="2" ySplit="3" topLeftCell="C4" activePane="bottomRight" state="frozen"/>
      <selection activeCell="D18" sqref="D18"/>
      <selection pane="topRight" activeCell="D18" sqref="D18"/>
      <selection pane="bottomLeft" activeCell="D18" sqref="D18"/>
      <selection pane="bottomRight" activeCell="D16" sqref="D16"/>
    </sheetView>
  </sheetViews>
  <sheetFormatPr defaultRowHeight="12.75"/>
  <cols>
    <col min="1" max="1" width="9.140625" style="8"/>
    <col min="2" max="2" width="7.85546875" style="8" bestFit="1" customWidth="1"/>
    <col min="3" max="3" width="5.140625" style="8" bestFit="1" customWidth="1"/>
    <col min="4" max="4" width="9.140625" style="8" customWidth="1"/>
    <col min="5" max="5" width="8.42578125" style="8" bestFit="1" customWidth="1"/>
    <col min="6" max="6" width="14.140625" style="8" customWidth="1"/>
    <col min="7" max="7" width="14.28515625" style="8" customWidth="1"/>
    <col min="8" max="8" width="9.42578125" style="8" bestFit="1" customWidth="1"/>
    <col min="9" max="9" width="7.42578125" style="8" bestFit="1" customWidth="1"/>
    <col min="10" max="10" width="9.42578125" style="8" bestFit="1" customWidth="1"/>
    <col min="11" max="11" width="9.140625" style="8" bestFit="1" customWidth="1"/>
    <col min="12" max="12" width="7" style="8" bestFit="1" customWidth="1"/>
    <col min="13" max="13" width="8.140625" style="8" bestFit="1" customWidth="1"/>
    <col min="14" max="14" width="8.85546875" style="8" customWidth="1"/>
    <col min="15" max="263" width="9.140625" style="8"/>
    <col min="264" max="264" width="10.85546875" style="8" bestFit="1" customWidth="1"/>
    <col min="265" max="265" width="9.140625" style="8"/>
    <col min="266" max="266" width="10.42578125" style="8" bestFit="1" customWidth="1"/>
    <col min="267" max="267" width="10.140625" style="8" bestFit="1" customWidth="1"/>
    <col min="268" max="519" width="9.140625" style="8"/>
    <col min="520" max="520" width="10.85546875" style="8" bestFit="1" customWidth="1"/>
    <col min="521" max="521" width="9.140625" style="8"/>
    <col min="522" max="522" width="10.42578125" style="8" bestFit="1" customWidth="1"/>
    <col min="523" max="523" width="10.140625" style="8" bestFit="1" customWidth="1"/>
    <col min="524" max="775" width="9.140625" style="8"/>
    <col min="776" max="776" width="10.85546875" style="8" bestFit="1" customWidth="1"/>
    <col min="777" max="777" width="9.140625" style="8"/>
    <col min="778" max="778" width="10.42578125" style="8" bestFit="1" customWidth="1"/>
    <col min="779" max="779" width="10.140625" style="8" bestFit="1" customWidth="1"/>
    <col min="780" max="1031" width="9.140625" style="8"/>
    <col min="1032" max="1032" width="10.85546875" style="8" bestFit="1" customWidth="1"/>
    <col min="1033" max="1033" width="9.140625" style="8"/>
    <col min="1034" max="1034" width="10.42578125" style="8" bestFit="1" customWidth="1"/>
    <col min="1035" max="1035" width="10.140625" style="8" bestFit="1" customWidth="1"/>
    <col min="1036" max="1287" width="9.140625" style="8"/>
    <col min="1288" max="1288" width="10.85546875" style="8" bestFit="1" customWidth="1"/>
    <col min="1289" max="1289" width="9.140625" style="8"/>
    <col min="1290" max="1290" width="10.42578125" style="8" bestFit="1" customWidth="1"/>
    <col min="1291" max="1291" width="10.140625" style="8" bestFit="1" customWidth="1"/>
    <col min="1292" max="1543" width="9.140625" style="8"/>
    <col min="1544" max="1544" width="10.85546875" style="8" bestFit="1" customWidth="1"/>
    <col min="1545" max="1545" width="9.140625" style="8"/>
    <col min="1546" max="1546" width="10.42578125" style="8" bestFit="1" customWidth="1"/>
    <col min="1547" max="1547" width="10.140625" style="8" bestFit="1" customWidth="1"/>
    <col min="1548" max="1799" width="9.140625" style="8"/>
    <col min="1800" max="1800" width="10.85546875" style="8" bestFit="1" customWidth="1"/>
    <col min="1801" max="1801" width="9.140625" style="8"/>
    <col min="1802" max="1802" width="10.42578125" style="8" bestFit="1" customWidth="1"/>
    <col min="1803" max="1803" width="10.140625" style="8" bestFit="1" customWidth="1"/>
    <col min="1804" max="2055" width="9.140625" style="8"/>
    <col min="2056" max="2056" width="10.85546875" style="8" bestFit="1" customWidth="1"/>
    <col min="2057" max="2057" width="9.140625" style="8"/>
    <col min="2058" max="2058" width="10.42578125" style="8" bestFit="1" customWidth="1"/>
    <col min="2059" max="2059" width="10.140625" style="8" bestFit="1" customWidth="1"/>
    <col min="2060" max="2311" width="9.140625" style="8"/>
    <col min="2312" max="2312" width="10.85546875" style="8" bestFit="1" customWidth="1"/>
    <col min="2313" max="2313" width="9.140625" style="8"/>
    <col min="2314" max="2314" width="10.42578125" style="8" bestFit="1" customWidth="1"/>
    <col min="2315" max="2315" width="10.140625" style="8" bestFit="1" customWidth="1"/>
    <col min="2316" max="2567" width="9.140625" style="8"/>
    <col min="2568" max="2568" width="10.85546875" style="8" bestFit="1" customWidth="1"/>
    <col min="2569" max="2569" width="9.140625" style="8"/>
    <col min="2570" max="2570" width="10.42578125" style="8" bestFit="1" customWidth="1"/>
    <col min="2571" max="2571" width="10.140625" style="8" bestFit="1" customWidth="1"/>
    <col min="2572" max="2823" width="9.140625" style="8"/>
    <col min="2824" max="2824" width="10.85546875" style="8" bestFit="1" customWidth="1"/>
    <col min="2825" max="2825" width="9.140625" style="8"/>
    <col min="2826" max="2826" width="10.42578125" style="8" bestFit="1" customWidth="1"/>
    <col min="2827" max="2827" width="10.140625" style="8" bestFit="1" customWidth="1"/>
    <col min="2828" max="3079" width="9.140625" style="8"/>
    <col min="3080" max="3080" width="10.85546875" style="8" bestFit="1" customWidth="1"/>
    <col min="3081" max="3081" width="9.140625" style="8"/>
    <col min="3082" max="3082" width="10.42578125" style="8" bestFit="1" customWidth="1"/>
    <col min="3083" max="3083" width="10.140625" style="8" bestFit="1" customWidth="1"/>
    <col min="3084" max="3335" width="9.140625" style="8"/>
    <col min="3336" max="3336" width="10.85546875" style="8" bestFit="1" customWidth="1"/>
    <col min="3337" max="3337" width="9.140625" style="8"/>
    <col min="3338" max="3338" width="10.42578125" style="8" bestFit="1" customWidth="1"/>
    <col min="3339" max="3339" width="10.140625" style="8" bestFit="1" customWidth="1"/>
    <col min="3340" max="3591" width="9.140625" style="8"/>
    <col min="3592" max="3592" width="10.85546875" style="8" bestFit="1" customWidth="1"/>
    <col min="3593" max="3593" width="9.140625" style="8"/>
    <col min="3594" max="3594" width="10.42578125" style="8" bestFit="1" customWidth="1"/>
    <col min="3595" max="3595" width="10.140625" style="8" bestFit="1" customWidth="1"/>
    <col min="3596" max="3847" width="9.140625" style="8"/>
    <col min="3848" max="3848" width="10.85546875" style="8" bestFit="1" customWidth="1"/>
    <col min="3849" max="3849" width="9.140625" style="8"/>
    <col min="3850" max="3850" width="10.42578125" style="8" bestFit="1" customWidth="1"/>
    <col min="3851" max="3851" width="10.140625" style="8" bestFit="1" customWidth="1"/>
    <col min="3852" max="4103" width="9.140625" style="8"/>
    <col min="4104" max="4104" width="10.85546875" style="8" bestFit="1" customWidth="1"/>
    <col min="4105" max="4105" width="9.140625" style="8"/>
    <col min="4106" max="4106" width="10.42578125" style="8" bestFit="1" customWidth="1"/>
    <col min="4107" max="4107" width="10.140625" style="8" bestFit="1" customWidth="1"/>
    <col min="4108" max="4359" width="9.140625" style="8"/>
    <col min="4360" max="4360" width="10.85546875" style="8" bestFit="1" customWidth="1"/>
    <col min="4361" max="4361" width="9.140625" style="8"/>
    <col min="4362" max="4362" width="10.42578125" style="8" bestFit="1" customWidth="1"/>
    <col min="4363" max="4363" width="10.140625" style="8" bestFit="1" customWidth="1"/>
    <col min="4364" max="4615" width="9.140625" style="8"/>
    <col min="4616" max="4616" width="10.85546875" style="8" bestFit="1" customWidth="1"/>
    <col min="4617" max="4617" width="9.140625" style="8"/>
    <col min="4618" max="4618" width="10.42578125" style="8" bestFit="1" customWidth="1"/>
    <col min="4619" max="4619" width="10.140625" style="8" bestFit="1" customWidth="1"/>
    <col min="4620" max="4871" width="9.140625" style="8"/>
    <col min="4872" max="4872" width="10.85546875" style="8" bestFit="1" customWidth="1"/>
    <col min="4873" max="4873" width="9.140625" style="8"/>
    <col min="4874" max="4874" width="10.42578125" style="8" bestFit="1" customWidth="1"/>
    <col min="4875" max="4875" width="10.140625" style="8" bestFit="1" customWidth="1"/>
    <col min="4876" max="5127" width="9.140625" style="8"/>
    <col min="5128" max="5128" width="10.85546875" style="8" bestFit="1" customWidth="1"/>
    <col min="5129" max="5129" width="9.140625" style="8"/>
    <col min="5130" max="5130" width="10.42578125" style="8" bestFit="1" customWidth="1"/>
    <col min="5131" max="5131" width="10.140625" style="8" bestFit="1" customWidth="1"/>
    <col min="5132" max="5383" width="9.140625" style="8"/>
    <col min="5384" max="5384" width="10.85546875" style="8" bestFit="1" customWidth="1"/>
    <col min="5385" max="5385" width="9.140625" style="8"/>
    <col min="5386" max="5386" width="10.42578125" style="8" bestFit="1" customWidth="1"/>
    <col min="5387" max="5387" width="10.140625" style="8" bestFit="1" customWidth="1"/>
    <col min="5388" max="5639" width="9.140625" style="8"/>
    <col min="5640" max="5640" width="10.85546875" style="8" bestFit="1" customWidth="1"/>
    <col min="5641" max="5641" width="9.140625" style="8"/>
    <col min="5642" max="5642" width="10.42578125" style="8" bestFit="1" customWidth="1"/>
    <col min="5643" max="5643" width="10.140625" style="8" bestFit="1" customWidth="1"/>
    <col min="5644" max="5895" width="9.140625" style="8"/>
    <col min="5896" max="5896" width="10.85546875" style="8" bestFit="1" customWidth="1"/>
    <col min="5897" max="5897" width="9.140625" style="8"/>
    <col min="5898" max="5898" width="10.42578125" style="8" bestFit="1" customWidth="1"/>
    <col min="5899" max="5899" width="10.140625" style="8" bestFit="1" customWidth="1"/>
    <col min="5900" max="6151" width="9.140625" style="8"/>
    <col min="6152" max="6152" width="10.85546875" style="8" bestFit="1" customWidth="1"/>
    <col min="6153" max="6153" width="9.140625" style="8"/>
    <col min="6154" max="6154" width="10.42578125" style="8" bestFit="1" customWidth="1"/>
    <col min="6155" max="6155" width="10.140625" style="8" bestFit="1" customWidth="1"/>
    <col min="6156" max="6407" width="9.140625" style="8"/>
    <col min="6408" max="6408" width="10.85546875" style="8" bestFit="1" customWidth="1"/>
    <col min="6409" max="6409" width="9.140625" style="8"/>
    <col min="6410" max="6410" width="10.42578125" style="8" bestFit="1" customWidth="1"/>
    <col min="6411" max="6411" width="10.140625" style="8" bestFit="1" customWidth="1"/>
    <col min="6412" max="6663" width="9.140625" style="8"/>
    <col min="6664" max="6664" width="10.85546875" style="8" bestFit="1" customWidth="1"/>
    <col min="6665" max="6665" width="9.140625" style="8"/>
    <col min="6666" max="6666" width="10.42578125" style="8" bestFit="1" customWidth="1"/>
    <col min="6667" max="6667" width="10.140625" style="8" bestFit="1" customWidth="1"/>
    <col min="6668" max="6919" width="9.140625" style="8"/>
    <col min="6920" max="6920" width="10.85546875" style="8" bestFit="1" customWidth="1"/>
    <col min="6921" max="6921" width="9.140625" style="8"/>
    <col min="6922" max="6922" width="10.42578125" style="8" bestFit="1" customWidth="1"/>
    <col min="6923" max="6923" width="10.140625" style="8" bestFit="1" customWidth="1"/>
    <col min="6924" max="7175" width="9.140625" style="8"/>
    <col min="7176" max="7176" width="10.85546875" style="8" bestFit="1" customWidth="1"/>
    <col min="7177" max="7177" width="9.140625" style="8"/>
    <col min="7178" max="7178" width="10.42578125" style="8" bestFit="1" customWidth="1"/>
    <col min="7179" max="7179" width="10.140625" style="8" bestFit="1" customWidth="1"/>
    <col min="7180" max="7431" width="9.140625" style="8"/>
    <col min="7432" max="7432" width="10.85546875" style="8" bestFit="1" customWidth="1"/>
    <col min="7433" max="7433" width="9.140625" style="8"/>
    <col min="7434" max="7434" width="10.42578125" style="8" bestFit="1" customWidth="1"/>
    <col min="7435" max="7435" width="10.140625" style="8" bestFit="1" customWidth="1"/>
    <col min="7436" max="7687" width="9.140625" style="8"/>
    <col min="7688" max="7688" width="10.85546875" style="8" bestFit="1" customWidth="1"/>
    <col min="7689" max="7689" width="9.140625" style="8"/>
    <col min="7690" max="7690" width="10.42578125" style="8" bestFit="1" customWidth="1"/>
    <col min="7691" max="7691" width="10.140625" style="8" bestFit="1" customWidth="1"/>
    <col min="7692" max="7943" width="9.140625" style="8"/>
    <col min="7944" max="7944" width="10.85546875" style="8" bestFit="1" customWidth="1"/>
    <col min="7945" max="7945" width="9.140625" style="8"/>
    <col min="7946" max="7946" width="10.42578125" style="8" bestFit="1" customWidth="1"/>
    <col min="7947" max="7947" width="10.140625" style="8" bestFit="1" customWidth="1"/>
    <col min="7948" max="8199" width="9.140625" style="8"/>
    <col min="8200" max="8200" width="10.85546875" style="8" bestFit="1" customWidth="1"/>
    <col min="8201" max="8201" width="9.140625" style="8"/>
    <col min="8202" max="8202" width="10.42578125" style="8" bestFit="1" customWidth="1"/>
    <col min="8203" max="8203" width="10.140625" style="8" bestFit="1" customWidth="1"/>
    <col min="8204" max="8455" width="9.140625" style="8"/>
    <col min="8456" max="8456" width="10.85546875" style="8" bestFit="1" customWidth="1"/>
    <col min="8457" max="8457" width="9.140625" style="8"/>
    <col min="8458" max="8458" width="10.42578125" style="8" bestFit="1" customWidth="1"/>
    <col min="8459" max="8459" width="10.140625" style="8" bestFit="1" customWidth="1"/>
    <col min="8460" max="8711" width="9.140625" style="8"/>
    <col min="8712" max="8712" width="10.85546875" style="8" bestFit="1" customWidth="1"/>
    <col min="8713" max="8713" width="9.140625" style="8"/>
    <col min="8714" max="8714" width="10.42578125" style="8" bestFit="1" customWidth="1"/>
    <col min="8715" max="8715" width="10.140625" style="8" bestFit="1" customWidth="1"/>
    <col min="8716" max="8967" width="9.140625" style="8"/>
    <col min="8968" max="8968" width="10.85546875" style="8" bestFit="1" customWidth="1"/>
    <col min="8969" max="8969" width="9.140625" style="8"/>
    <col min="8970" max="8970" width="10.42578125" style="8" bestFit="1" customWidth="1"/>
    <col min="8971" max="8971" width="10.140625" style="8" bestFit="1" customWidth="1"/>
    <col min="8972" max="9223" width="9.140625" style="8"/>
    <col min="9224" max="9224" width="10.85546875" style="8" bestFit="1" customWidth="1"/>
    <col min="9225" max="9225" width="9.140625" style="8"/>
    <col min="9226" max="9226" width="10.42578125" style="8" bestFit="1" customWidth="1"/>
    <col min="9227" max="9227" width="10.140625" style="8" bestFit="1" customWidth="1"/>
    <col min="9228" max="9479" width="9.140625" style="8"/>
    <col min="9480" max="9480" width="10.85546875" style="8" bestFit="1" customWidth="1"/>
    <col min="9481" max="9481" width="9.140625" style="8"/>
    <col min="9482" max="9482" width="10.42578125" style="8" bestFit="1" customWidth="1"/>
    <col min="9483" max="9483" width="10.140625" style="8" bestFit="1" customWidth="1"/>
    <col min="9484" max="9735" width="9.140625" style="8"/>
    <col min="9736" max="9736" width="10.85546875" style="8" bestFit="1" customWidth="1"/>
    <col min="9737" max="9737" width="9.140625" style="8"/>
    <col min="9738" max="9738" width="10.42578125" style="8" bestFit="1" customWidth="1"/>
    <col min="9739" max="9739" width="10.140625" style="8" bestFit="1" customWidth="1"/>
    <col min="9740" max="9991" width="9.140625" style="8"/>
    <col min="9992" max="9992" width="10.85546875" style="8" bestFit="1" customWidth="1"/>
    <col min="9993" max="9993" width="9.140625" style="8"/>
    <col min="9994" max="9994" width="10.42578125" style="8" bestFit="1" customWidth="1"/>
    <col min="9995" max="9995" width="10.140625" style="8" bestFit="1" customWidth="1"/>
    <col min="9996" max="10247" width="9.140625" style="8"/>
    <col min="10248" max="10248" width="10.85546875" style="8" bestFit="1" customWidth="1"/>
    <col min="10249" max="10249" width="9.140625" style="8"/>
    <col min="10250" max="10250" width="10.42578125" style="8" bestFit="1" customWidth="1"/>
    <col min="10251" max="10251" width="10.140625" style="8" bestFit="1" customWidth="1"/>
    <col min="10252" max="10503" width="9.140625" style="8"/>
    <col min="10504" max="10504" width="10.85546875" style="8" bestFit="1" customWidth="1"/>
    <col min="10505" max="10505" width="9.140625" style="8"/>
    <col min="10506" max="10506" width="10.42578125" style="8" bestFit="1" customWidth="1"/>
    <col min="10507" max="10507" width="10.140625" style="8" bestFit="1" customWidth="1"/>
    <col min="10508" max="10759" width="9.140625" style="8"/>
    <col min="10760" max="10760" width="10.85546875" style="8" bestFit="1" customWidth="1"/>
    <col min="10761" max="10761" width="9.140625" style="8"/>
    <col min="10762" max="10762" width="10.42578125" style="8" bestFit="1" customWidth="1"/>
    <col min="10763" max="10763" width="10.140625" style="8" bestFit="1" customWidth="1"/>
    <col min="10764" max="11015" width="9.140625" style="8"/>
    <col min="11016" max="11016" width="10.85546875" style="8" bestFit="1" customWidth="1"/>
    <col min="11017" max="11017" width="9.140625" style="8"/>
    <col min="11018" max="11018" width="10.42578125" style="8" bestFit="1" customWidth="1"/>
    <col min="11019" max="11019" width="10.140625" style="8" bestFit="1" customWidth="1"/>
    <col min="11020" max="11271" width="9.140625" style="8"/>
    <col min="11272" max="11272" width="10.85546875" style="8" bestFit="1" customWidth="1"/>
    <col min="11273" max="11273" width="9.140625" style="8"/>
    <col min="11274" max="11274" width="10.42578125" style="8" bestFit="1" customWidth="1"/>
    <col min="11275" max="11275" width="10.140625" style="8" bestFit="1" customWidth="1"/>
    <col min="11276" max="11527" width="9.140625" style="8"/>
    <col min="11528" max="11528" width="10.85546875" style="8" bestFit="1" customWidth="1"/>
    <col min="11529" max="11529" width="9.140625" style="8"/>
    <col min="11530" max="11530" width="10.42578125" style="8" bestFit="1" customWidth="1"/>
    <col min="11531" max="11531" width="10.140625" style="8" bestFit="1" customWidth="1"/>
    <col min="11532" max="11783" width="9.140625" style="8"/>
    <col min="11784" max="11784" width="10.85546875" style="8" bestFit="1" customWidth="1"/>
    <col min="11785" max="11785" width="9.140625" style="8"/>
    <col min="11786" max="11786" width="10.42578125" style="8" bestFit="1" customWidth="1"/>
    <col min="11787" max="11787" width="10.140625" style="8" bestFit="1" customWidth="1"/>
    <col min="11788" max="12039" width="9.140625" style="8"/>
    <col min="12040" max="12040" width="10.85546875" style="8" bestFit="1" customWidth="1"/>
    <col min="12041" max="12041" width="9.140625" style="8"/>
    <col min="12042" max="12042" width="10.42578125" style="8" bestFit="1" customWidth="1"/>
    <col min="12043" max="12043" width="10.140625" style="8" bestFit="1" customWidth="1"/>
    <col min="12044" max="12295" width="9.140625" style="8"/>
    <col min="12296" max="12296" width="10.85546875" style="8" bestFit="1" customWidth="1"/>
    <col min="12297" max="12297" width="9.140625" style="8"/>
    <col min="12298" max="12298" width="10.42578125" style="8" bestFit="1" customWidth="1"/>
    <col min="12299" max="12299" width="10.140625" style="8" bestFit="1" customWidth="1"/>
    <col min="12300" max="12551" width="9.140625" style="8"/>
    <col min="12552" max="12552" width="10.85546875" style="8" bestFit="1" customWidth="1"/>
    <col min="12553" max="12553" width="9.140625" style="8"/>
    <col min="12554" max="12554" width="10.42578125" style="8" bestFit="1" customWidth="1"/>
    <col min="12555" max="12555" width="10.140625" style="8" bestFit="1" customWidth="1"/>
    <col min="12556" max="12807" width="9.140625" style="8"/>
    <col min="12808" max="12808" width="10.85546875" style="8" bestFit="1" customWidth="1"/>
    <col min="12809" max="12809" width="9.140625" style="8"/>
    <col min="12810" max="12810" width="10.42578125" style="8" bestFit="1" customWidth="1"/>
    <col min="12811" max="12811" width="10.140625" style="8" bestFit="1" customWidth="1"/>
    <col min="12812" max="13063" width="9.140625" style="8"/>
    <col min="13064" max="13064" width="10.85546875" style="8" bestFit="1" customWidth="1"/>
    <col min="13065" max="13065" width="9.140625" style="8"/>
    <col min="13066" max="13066" width="10.42578125" style="8" bestFit="1" customWidth="1"/>
    <col min="13067" max="13067" width="10.140625" style="8" bestFit="1" customWidth="1"/>
    <col min="13068" max="13319" width="9.140625" style="8"/>
    <col min="13320" max="13320" width="10.85546875" style="8" bestFit="1" customWidth="1"/>
    <col min="13321" max="13321" width="9.140625" style="8"/>
    <col min="13322" max="13322" width="10.42578125" style="8" bestFit="1" customWidth="1"/>
    <col min="13323" max="13323" width="10.140625" style="8" bestFit="1" customWidth="1"/>
    <col min="13324" max="13575" width="9.140625" style="8"/>
    <col min="13576" max="13576" width="10.85546875" style="8" bestFit="1" customWidth="1"/>
    <col min="13577" max="13577" width="9.140625" style="8"/>
    <col min="13578" max="13578" width="10.42578125" style="8" bestFit="1" customWidth="1"/>
    <col min="13579" max="13579" width="10.140625" style="8" bestFit="1" customWidth="1"/>
    <col min="13580" max="13831" width="9.140625" style="8"/>
    <col min="13832" max="13832" width="10.85546875" style="8" bestFit="1" customWidth="1"/>
    <col min="13833" max="13833" width="9.140625" style="8"/>
    <col min="13834" max="13834" width="10.42578125" style="8" bestFit="1" customWidth="1"/>
    <col min="13835" max="13835" width="10.140625" style="8" bestFit="1" customWidth="1"/>
    <col min="13836" max="14087" width="9.140625" style="8"/>
    <col min="14088" max="14088" width="10.85546875" style="8" bestFit="1" customWidth="1"/>
    <col min="14089" max="14089" width="9.140625" style="8"/>
    <col min="14090" max="14090" width="10.42578125" style="8" bestFit="1" customWidth="1"/>
    <col min="14091" max="14091" width="10.140625" style="8" bestFit="1" customWidth="1"/>
    <col min="14092" max="14343" width="9.140625" style="8"/>
    <col min="14344" max="14344" width="10.85546875" style="8" bestFit="1" customWidth="1"/>
    <col min="14345" max="14345" width="9.140625" style="8"/>
    <col min="14346" max="14346" width="10.42578125" style="8" bestFit="1" customWidth="1"/>
    <col min="14347" max="14347" width="10.140625" style="8" bestFit="1" customWidth="1"/>
    <col min="14348" max="14599" width="9.140625" style="8"/>
    <col min="14600" max="14600" width="10.85546875" style="8" bestFit="1" customWidth="1"/>
    <col min="14601" max="14601" width="9.140625" style="8"/>
    <col min="14602" max="14602" width="10.42578125" style="8" bestFit="1" customWidth="1"/>
    <col min="14603" max="14603" width="10.140625" style="8" bestFit="1" customWidth="1"/>
    <col min="14604" max="14855" width="9.140625" style="8"/>
    <col min="14856" max="14856" width="10.85546875" style="8" bestFit="1" customWidth="1"/>
    <col min="14857" max="14857" width="9.140625" style="8"/>
    <col min="14858" max="14858" width="10.42578125" style="8" bestFit="1" customWidth="1"/>
    <col min="14859" max="14859" width="10.140625" style="8" bestFit="1" customWidth="1"/>
    <col min="14860" max="15111" width="9.140625" style="8"/>
    <col min="15112" max="15112" width="10.85546875" style="8" bestFit="1" customWidth="1"/>
    <col min="15113" max="15113" width="9.140625" style="8"/>
    <col min="15114" max="15114" width="10.42578125" style="8" bestFit="1" customWidth="1"/>
    <col min="15115" max="15115" width="10.140625" style="8" bestFit="1" customWidth="1"/>
    <col min="15116" max="15367" width="9.140625" style="8"/>
    <col min="15368" max="15368" width="10.85546875" style="8" bestFit="1" customWidth="1"/>
    <col min="15369" max="15369" width="9.140625" style="8"/>
    <col min="15370" max="15370" width="10.42578125" style="8" bestFit="1" customWidth="1"/>
    <col min="15371" max="15371" width="10.140625" style="8" bestFit="1" customWidth="1"/>
    <col min="15372" max="15623" width="9.140625" style="8"/>
    <col min="15624" max="15624" width="10.85546875" style="8" bestFit="1" customWidth="1"/>
    <col min="15625" max="15625" width="9.140625" style="8"/>
    <col min="15626" max="15626" width="10.42578125" style="8" bestFit="1" customWidth="1"/>
    <col min="15627" max="15627" width="10.140625" style="8" bestFit="1" customWidth="1"/>
    <col min="15628" max="15879" width="9.140625" style="8"/>
    <col min="15880" max="15880" width="10.85546875" style="8" bestFit="1" customWidth="1"/>
    <col min="15881" max="15881" width="9.140625" style="8"/>
    <col min="15882" max="15882" width="10.42578125" style="8" bestFit="1" customWidth="1"/>
    <col min="15883" max="15883" width="10.140625" style="8" bestFit="1" customWidth="1"/>
    <col min="15884" max="16135" width="9.140625" style="8"/>
    <col min="16136" max="16136" width="10.85546875" style="8" bestFit="1" customWidth="1"/>
    <col min="16137" max="16137" width="9.140625" style="8"/>
    <col min="16138" max="16138" width="10.42578125" style="8" bestFit="1" customWidth="1"/>
    <col min="16139" max="16139" width="10.140625" style="8" bestFit="1" customWidth="1"/>
    <col min="16140" max="16384" width="9.140625" style="8"/>
  </cols>
  <sheetData>
    <row r="3" spans="2:16">
      <c r="B3" s="7" t="s">
        <v>15</v>
      </c>
      <c r="C3" s="7" t="s">
        <v>16</v>
      </c>
      <c r="D3" s="7" t="s">
        <v>17</v>
      </c>
      <c r="E3" s="7" t="s">
        <v>18</v>
      </c>
      <c r="F3" s="7" t="s">
        <v>19</v>
      </c>
      <c r="G3" s="7" t="s">
        <v>20</v>
      </c>
      <c r="H3" s="7" t="s">
        <v>21</v>
      </c>
      <c r="I3" s="7" t="s">
        <v>22</v>
      </c>
      <c r="J3" s="7" t="s">
        <v>23</v>
      </c>
      <c r="K3" s="7" t="s">
        <v>24</v>
      </c>
      <c r="L3" s="7" t="s">
        <v>25</v>
      </c>
      <c r="M3" s="7" t="s">
        <v>26</v>
      </c>
      <c r="N3" s="7" t="s">
        <v>27</v>
      </c>
    </row>
    <row r="4" spans="2:16">
      <c r="B4" s="3" t="s">
        <v>28</v>
      </c>
      <c r="C4" s="5">
        <v>14</v>
      </c>
      <c r="D4" s="5">
        <f>C7</f>
        <v>15</v>
      </c>
      <c r="E4" s="5">
        <f t="shared" ref="E4:N4" si="0">D7</f>
        <v>15</v>
      </c>
      <c r="F4" s="5">
        <f t="shared" si="0"/>
        <v>16</v>
      </c>
      <c r="G4" s="5">
        <f t="shared" si="0"/>
        <v>16</v>
      </c>
      <c r="H4" s="5">
        <f t="shared" si="0"/>
        <v>16</v>
      </c>
      <c r="I4" s="5">
        <f t="shared" si="0"/>
        <v>16</v>
      </c>
      <c r="J4" s="5">
        <f t="shared" si="0"/>
        <v>15</v>
      </c>
      <c r="K4" s="5">
        <f t="shared" si="0"/>
        <v>15</v>
      </c>
      <c r="L4" s="5">
        <f t="shared" si="0"/>
        <v>14</v>
      </c>
      <c r="M4" s="5">
        <f t="shared" si="0"/>
        <v>14</v>
      </c>
      <c r="N4" s="5">
        <f t="shared" si="0"/>
        <v>15</v>
      </c>
    </row>
    <row r="5" spans="2:16">
      <c r="B5" s="3" t="s">
        <v>36</v>
      </c>
      <c r="C5" s="5">
        <v>1</v>
      </c>
      <c r="D5" s="5"/>
      <c r="E5" s="5">
        <v>2</v>
      </c>
      <c r="F5" s="5">
        <v>1</v>
      </c>
      <c r="G5" s="5"/>
      <c r="H5" s="5"/>
      <c r="I5" s="5">
        <v>1</v>
      </c>
      <c r="J5" s="5"/>
      <c r="K5" s="5">
        <v>1</v>
      </c>
      <c r="L5" s="5"/>
      <c r="M5" s="5">
        <v>1</v>
      </c>
      <c r="N5" s="5">
        <v>1</v>
      </c>
    </row>
    <row r="6" spans="2:16">
      <c r="B6" s="3" t="s">
        <v>29</v>
      </c>
      <c r="C6" s="5"/>
      <c r="D6" s="5"/>
      <c r="E6" s="5">
        <v>1</v>
      </c>
      <c r="F6" s="5">
        <v>1</v>
      </c>
      <c r="G6" s="5"/>
      <c r="H6" s="5"/>
      <c r="I6" s="5">
        <v>2</v>
      </c>
      <c r="J6" s="5"/>
      <c r="K6" s="5">
        <v>2</v>
      </c>
      <c r="L6" s="5"/>
      <c r="M6" s="5"/>
      <c r="N6" s="5">
        <v>1</v>
      </c>
    </row>
    <row r="7" spans="2:16">
      <c r="B7" s="3" t="s">
        <v>30</v>
      </c>
      <c r="C7" s="5">
        <f>C4+C5-C6</f>
        <v>15</v>
      </c>
      <c r="D7" s="5">
        <f>D4+D5-D6</f>
        <v>15</v>
      </c>
      <c r="E7" s="5">
        <f t="shared" ref="E7:N7" si="1">E4+E5-E6</f>
        <v>16</v>
      </c>
      <c r="F7" s="5">
        <f t="shared" si="1"/>
        <v>16</v>
      </c>
      <c r="G7" s="5">
        <f t="shared" si="1"/>
        <v>16</v>
      </c>
      <c r="H7" s="5">
        <f t="shared" si="1"/>
        <v>16</v>
      </c>
      <c r="I7" s="5">
        <f t="shared" si="1"/>
        <v>15</v>
      </c>
      <c r="J7" s="5">
        <f t="shared" si="1"/>
        <v>15</v>
      </c>
      <c r="K7" s="5">
        <f t="shared" si="1"/>
        <v>14</v>
      </c>
      <c r="L7" s="5">
        <f t="shared" si="1"/>
        <v>14</v>
      </c>
      <c r="M7" s="5">
        <f t="shared" si="1"/>
        <v>15</v>
      </c>
      <c r="N7" s="5">
        <f t="shared" si="1"/>
        <v>15</v>
      </c>
    </row>
    <row r="10" spans="2:16">
      <c r="C10" s="8" t="s">
        <v>36</v>
      </c>
      <c r="K10" s="8" t="s">
        <v>355</v>
      </c>
    </row>
    <row r="11" spans="2:16" ht="24">
      <c r="C11" s="92" t="s">
        <v>330</v>
      </c>
      <c r="D11" s="92" t="s">
        <v>331</v>
      </c>
      <c r="E11" s="92" t="s">
        <v>332</v>
      </c>
      <c r="F11" s="93" t="s">
        <v>333</v>
      </c>
      <c r="G11" s="92" t="s">
        <v>334</v>
      </c>
      <c r="H11" s="92" t="s">
        <v>335</v>
      </c>
      <c r="K11" s="92" t="s">
        <v>330</v>
      </c>
      <c r="L11" s="92" t="s">
        <v>331</v>
      </c>
      <c r="M11" s="92" t="s">
        <v>332</v>
      </c>
      <c r="N11" s="93" t="s">
        <v>333</v>
      </c>
      <c r="O11" s="92" t="s">
        <v>334</v>
      </c>
      <c r="P11" s="92" t="s">
        <v>356</v>
      </c>
    </row>
    <row r="12" spans="2:16" ht="36">
      <c r="C12" s="5">
        <v>1</v>
      </c>
      <c r="D12" s="94" t="s">
        <v>336</v>
      </c>
      <c r="E12" s="95">
        <v>29493</v>
      </c>
      <c r="F12" s="96" t="s">
        <v>337</v>
      </c>
      <c r="G12" s="94" t="s">
        <v>338</v>
      </c>
      <c r="H12" s="95">
        <v>42485</v>
      </c>
      <c r="K12" s="5">
        <v>1</v>
      </c>
      <c r="L12" s="94" t="s">
        <v>357</v>
      </c>
      <c r="M12" s="102" t="s">
        <v>358</v>
      </c>
      <c r="N12" s="96" t="s">
        <v>343</v>
      </c>
      <c r="O12" s="94" t="s">
        <v>344</v>
      </c>
      <c r="P12" s="95">
        <v>42520</v>
      </c>
    </row>
    <row r="13" spans="2:16" ht="24">
      <c r="C13" s="5">
        <v>2</v>
      </c>
      <c r="D13" s="94" t="s">
        <v>339</v>
      </c>
      <c r="E13" s="101">
        <v>32389</v>
      </c>
      <c r="F13" s="96" t="s">
        <v>340</v>
      </c>
      <c r="G13" s="94" t="s">
        <v>341</v>
      </c>
      <c r="H13" s="95">
        <v>42522</v>
      </c>
      <c r="K13" s="5">
        <v>2</v>
      </c>
      <c r="L13" s="94" t="s">
        <v>342</v>
      </c>
      <c r="M13" s="95">
        <v>33425</v>
      </c>
      <c r="N13" s="96" t="s">
        <v>343</v>
      </c>
      <c r="O13" s="94" t="s">
        <v>344</v>
      </c>
      <c r="P13" s="95">
        <v>42557</v>
      </c>
    </row>
    <row r="14" spans="2:16" ht="24">
      <c r="C14" s="5">
        <v>3</v>
      </c>
      <c r="D14" s="94" t="s">
        <v>342</v>
      </c>
      <c r="E14" s="97">
        <v>33425</v>
      </c>
      <c r="F14" s="96" t="s">
        <v>343</v>
      </c>
      <c r="G14" s="94" t="s">
        <v>344</v>
      </c>
      <c r="H14" s="95">
        <v>42528</v>
      </c>
      <c r="K14" s="5">
        <v>3</v>
      </c>
      <c r="L14" s="94" t="s">
        <v>359</v>
      </c>
      <c r="M14" s="102" t="s">
        <v>360</v>
      </c>
      <c r="N14" s="96" t="s">
        <v>343</v>
      </c>
      <c r="O14" s="94" t="s">
        <v>344</v>
      </c>
      <c r="P14" s="103">
        <v>42674</v>
      </c>
    </row>
    <row r="15" spans="2:16" ht="24">
      <c r="C15" s="5">
        <v>4</v>
      </c>
      <c r="D15" s="94" t="s">
        <v>345</v>
      </c>
      <c r="E15" s="101">
        <v>34663</v>
      </c>
      <c r="F15" s="96" t="s">
        <v>343</v>
      </c>
      <c r="G15" s="94" t="s">
        <v>344</v>
      </c>
      <c r="H15" s="95">
        <v>42576</v>
      </c>
      <c r="K15" s="5">
        <v>4</v>
      </c>
      <c r="L15" s="94" t="s">
        <v>361</v>
      </c>
      <c r="M15" s="102" t="s">
        <v>362</v>
      </c>
      <c r="N15" s="96" t="s">
        <v>363</v>
      </c>
      <c r="O15" s="94" t="s">
        <v>353</v>
      </c>
      <c r="P15" s="103">
        <v>42674</v>
      </c>
    </row>
    <row r="16" spans="2:16" ht="24">
      <c r="C16" s="5">
        <v>5</v>
      </c>
      <c r="D16" s="94" t="s">
        <v>346</v>
      </c>
      <c r="E16" s="95">
        <v>31815</v>
      </c>
      <c r="F16" s="96" t="s">
        <v>347</v>
      </c>
      <c r="G16" s="94" t="s">
        <v>348</v>
      </c>
      <c r="H16" s="95">
        <v>42679</v>
      </c>
      <c r="K16" s="5">
        <v>5</v>
      </c>
      <c r="L16" s="94" t="s">
        <v>345</v>
      </c>
      <c r="M16" s="95">
        <v>34663</v>
      </c>
      <c r="N16" s="96" t="s">
        <v>343</v>
      </c>
      <c r="O16" s="94" t="s">
        <v>344</v>
      </c>
      <c r="P16" s="103">
        <v>42707</v>
      </c>
    </row>
    <row r="17" spans="3:16" ht="36">
      <c r="C17" s="5">
        <v>6</v>
      </c>
      <c r="D17" s="94" t="s">
        <v>349</v>
      </c>
      <c r="E17" s="95">
        <v>34663</v>
      </c>
      <c r="F17" s="96" t="s">
        <v>343</v>
      </c>
      <c r="G17" s="94" t="s">
        <v>344</v>
      </c>
      <c r="H17" s="95" t="s">
        <v>350</v>
      </c>
      <c r="K17" s="5">
        <v>6</v>
      </c>
      <c r="L17" s="94" t="s">
        <v>336</v>
      </c>
      <c r="M17" s="95">
        <v>29493</v>
      </c>
      <c r="N17" s="96" t="s">
        <v>337</v>
      </c>
      <c r="O17" s="94" t="s">
        <v>338</v>
      </c>
      <c r="P17" s="95">
        <v>42735</v>
      </c>
    </row>
    <row r="18" spans="3:16" ht="36">
      <c r="C18" s="5">
        <v>7</v>
      </c>
      <c r="D18" s="98" t="s">
        <v>351</v>
      </c>
      <c r="E18" s="99">
        <v>32280</v>
      </c>
      <c r="F18" s="100" t="s">
        <v>352</v>
      </c>
      <c r="G18" s="98" t="s">
        <v>353</v>
      </c>
      <c r="H18" s="99">
        <v>42767</v>
      </c>
      <c r="K18" s="5">
        <v>7</v>
      </c>
      <c r="L18" s="94" t="s">
        <v>339</v>
      </c>
      <c r="M18" s="101">
        <v>32389</v>
      </c>
      <c r="N18" s="96" t="s">
        <v>340</v>
      </c>
      <c r="O18" s="94" t="s">
        <v>341</v>
      </c>
      <c r="P18" s="95">
        <v>42794</v>
      </c>
    </row>
    <row r="19" spans="3:16" ht="24">
      <c r="C19" s="5">
        <v>8</v>
      </c>
      <c r="D19" s="98" t="s">
        <v>354</v>
      </c>
      <c r="E19" s="99">
        <v>33913</v>
      </c>
      <c r="F19" s="98" t="s">
        <v>340</v>
      </c>
      <c r="G19" s="98" t="s">
        <v>341</v>
      </c>
      <c r="H19" s="99">
        <v>42814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2:V65"/>
  <sheetViews>
    <sheetView showGridLines="0" workbookViewId="0">
      <pane xSplit="2" ySplit="3" topLeftCell="C4" activePane="bottomRight" state="frozen"/>
      <selection activeCell="D18" sqref="D18"/>
      <selection pane="topRight" activeCell="D18" sqref="D18"/>
      <selection pane="bottomLeft" activeCell="D18" sqref="D18"/>
      <selection pane="bottomRight" activeCell="F8" sqref="F8"/>
    </sheetView>
  </sheetViews>
  <sheetFormatPr defaultRowHeight="12.75"/>
  <cols>
    <col min="1" max="1" width="9.140625" style="1"/>
    <col min="2" max="2" width="6.5703125" style="1" bestFit="1" customWidth="1"/>
    <col min="3" max="3" width="14" style="1" customWidth="1"/>
    <col min="4" max="4" width="15.5703125" style="1" customWidth="1"/>
    <col min="5" max="5" width="16.28515625" style="1" customWidth="1"/>
    <col min="6" max="6" width="12.85546875" style="1" customWidth="1"/>
    <col min="7" max="7" width="13.85546875" style="1" customWidth="1"/>
    <col min="8" max="8" width="14" style="1" customWidth="1"/>
    <col min="9" max="9" width="15.5703125" style="1" bestFit="1" customWidth="1"/>
    <col min="10" max="10" width="16.28515625" style="1" bestFit="1" customWidth="1"/>
    <col min="11" max="11" width="12.85546875" style="1" bestFit="1" customWidth="1"/>
    <col min="12" max="12" width="13.85546875" style="1" bestFit="1" customWidth="1"/>
    <col min="13" max="13" width="9.140625" style="1"/>
    <col min="14" max="14" width="14.140625" style="1" bestFit="1" customWidth="1"/>
    <col min="15" max="16384" width="9.140625" style="1"/>
  </cols>
  <sheetData>
    <row r="2" spans="2:22">
      <c r="B2" s="1" t="s">
        <v>156</v>
      </c>
      <c r="N2" s="1" t="s">
        <v>148</v>
      </c>
    </row>
    <row r="3" spans="2:22">
      <c r="B3" s="6" t="s">
        <v>15</v>
      </c>
      <c r="C3" s="6" t="s">
        <v>153</v>
      </c>
      <c r="D3" s="6" t="s">
        <v>151</v>
      </c>
      <c r="E3" s="6" t="s">
        <v>152</v>
      </c>
      <c r="F3" s="6" t="s">
        <v>154</v>
      </c>
      <c r="G3" s="6" t="s">
        <v>31</v>
      </c>
      <c r="H3" s="6" t="s">
        <v>155</v>
      </c>
      <c r="I3" s="6" t="s">
        <v>32</v>
      </c>
      <c r="J3" s="6" t="s">
        <v>35</v>
      </c>
      <c r="K3" s="6" t="s">
        <v>33</v>
      </c>
      <c r="L3" s="6" t="s">
        <v>34</v>
      </c>
      <c r="N3" s="6" t="s">
        <v>15</v>
      </c>
      <c r="O3" s="6" t="s">
        <v>143</v>
      </c>
      <c r="P3" s="6" t="s">
        <v>144</v>
      </c>
      <c r="Q3" s="6" t="s">
        <v>145</v>
      </c>
      <c r="R3" s="6" t="s">
        <v>146</v>
      </c>
      <c r="S3" s="6" t="s">
        <v>147</v>
      </c>
      <c r="T3" s="6" t="s">
        <v>35</v>
      </c>
      <c r="U3" s="6" t="s">
        <v>33</v>
      </c>
      <c r="V3" s="6" t="s">
        <v>34</v>
      </c>
    </row>
    <row r="4" spans="2:22">
      <c r="B4" s="4">
        <v>42461</v>
      </c>
      <c r="C4" s="4"/>
      <c r="D4" s="4"/>
      <c r="E4" s="4"/>
      <c r="F4" s="4"/>
      <c r="G4" s="5"/>
      <c r="H4" s="5"/>
      <c r="I4" s="5"/>
      <c r="J4" s="5"/>
      <c r="K4" s="5"/>
      <c r="L4" s="5"/>
      <c r="N4" s="4">
        <v>42461</v>
      </c>
      <c r="O4" s="5"/>
      <c r="P4" s="5"/>
      <c r="Q4" s="5"/>
      <c r="R4" s="5"/>
      <c r="S4" s="5"/>
      <c r="T4" s="5"/>
      <c r="U4" s="5"/>
      <c r="V4" s="5"/>
    </row>
    <row r="5" spans="2:22">
      <c r="B5" s="4">
        <v>42491</v>
      </c>
      <c r="C5" s="4"/>
      <c r="D5" s="4"/>
      <c r="E5" s="4"/>
      <c r="F5" s="4"/>
      <c r="G5" s="5"/>
      <c r="H5" s="5"/>
      <c r="I5" s="5"/>
      <c r="J5" s="5"/>
      <c r="K5" s="5"/>
      <c r="L5" s="5"/>
      <c r="N5" s="4">
        <v>42491</v>
      </c>
      <c r="O5" s="5"/>
      <c r="P5" s="5"/>
      <c r="Q5" s="5"/>
      <c r="R5" s="5"/>
      <c r="S5" s="5"/>
      <c r="T5" s="5"/>
      <c r="U5" s="5"/>
      <c r="V5" s="5"/>
    </row>
    <row r="6" spans="2:22">
      <c r="B6" s="4">
        <v>42522</v>
      </c>
      <c r="C6" s="4"/>
      <c r="D6" s="4"/>
      <c r="E6" s="4"/>
      <c r="F6" s="4"/>
      <c r="G6" s="5"/>
      <c r="H6" s="5"/>
      <c r="I6" s="5"/>
      <c r="J6" s="5"/>
      <c r="K6" s="5"/>
      <c r="L6" s="5"/>
      <c r="N6" s="4">
        <v>42522</v>
      </c>
      <c r="O6" s="5"/>
      <c r="P6" s="5"/>
      <c r="Q6" s="5"/>
      <c r="R6" s="5"/>
      <c r="S6" s="5"/>
      <c r="T6" s="5"/>
      <c r="U6" s="5"/>
      <c r="V6" s="5"/>
    </row>
    <row r="7" spans="2:22">
      <c r="B7" s="4">
        <v>42552</v>
      </c>
      <c r="C7" s="4"/>
      <c r="D7" s="4"/>
      <c r="E7" s="4"/>
      <c r="F7" s="4"/>
      <c r="G7" s="5"/>
      <c r="H7" s="5"/>
      <c r="I7" s="5"/>
      <c r="J7" s="5"/>
      <c r="K7" s="5"/>
      <c r="L7" s="5"/>
      <c r="N7" s="4">
        <v>42552</v>
      </c>
      <c r="O7" s="5"/>
      <c r="P7" s="5"/>
      <c r="Q7" s="5"/>
      <c r="R7" s="5"/>
      <c r="S7" s="5"/>
      <c r="T7" s="5"/>
      <c r="U7" s="5"/>
      <c r="V7" s="5"/>
    </row>
    <row r="8" spans="2:22">
      <c r="B8" s="4">
        <v>42583</v>
      </c>
      <c r="C8" s="4"/>
      <c r="D8" s="4"/>
      <c r="E8" s="4"/>
      <c r="F8" s="4"/>
      <c r="G8" s="5"/>
      <c r="H8" s="5"/>
      <c r="I8" s="5"/>
      <c r="J8" s="5"/>
      <c r="K8" s="5"/>
      <c r="L8" s="5"/>
      <c r="N8" s="4">
        <v>42583</v>
      </c>
      <c r="O8" s="5"/>
      <c r="P8" s="5"/>
      <c r="Q8" s="5"/>
      <c r="R8" s="5"/>
      <c r="S8" s="5"/>
      <c r="T8" s="5"/>
      <c r="U8" s="5"/>
      <c r="V8" s="5"/>
    </row>
    <row r="9" spans="2:22">
      <c r="B9" s="4">
        <v>42614</v>
      </c>
      <c r="C9" s="4"/>
      <c r="D9" s="4"/>
      <c r="E9" s="4"/>
      <c r="F9" s="4"/>
      <c r="G9" s="5"/>
      <c r="H9" s="5"/>
      <c r="I9" s="5"/>
      <c r="J9" s="5"/>
      <c r="K9" s="5"/>
      <c r="L9" s="5"/>
      <c r="N9" s="4">
        <v>42614</v>
      </c>
      <c r="O9" s="5"/>
      <c r="P9" s="5"/>
      <c r="Q9" s="5"/>
      <c r="R9" s="5"/>
      <c r="S9" s="5"/>
      <c r="T9" s="5"/>
      <c r="U9" s="5"/>
      <c r="V9" s="5"/>
    </row>
    <row r="10" spans="2:22">
      <c r="B10" s="4">
        <v>42644</v>
      </c>
      <c r="C10" s="4"/>
      <c r="D10" s="4"/>
      <c r="E10" s="4"/>
      <c r="F10" s="4"/>
      <c r="G10" s="5"/>
      <c r="H10" s="5"/>
      <c r="I10" s="5"/>
      <c r="J10" s="5"/>
      <c r="K10" s="5"/>
      <c r="L10" s="5"/>
      <c r="N10" s="4">
        <v>42644</v>
      </c>
      <c r="O10" s="5"/>
      <c r="P10" s="5"/>
      <c r="Q10" s="5"/>
      <c r="R10" s="5"/>
      <c r="S10" s="5"/>
      <c r="T10" s="5"/>
      <c r="U10" s="5"/>
      <c r="V10" s="5"/>
    </row>
    <row r="11" spans="2:22">
      <c r="B11" s="4">
        <v>42675</v>
      </c>
      <c r="C11" s="4"/>
      <c r="D11" s="4"/>
      <c r="E11" s="4"/>
      <c r="F11" s="4"/>
      <c r="G11" s="5"/>
      <c r="H11" s="5"/>
      <c r="I11" s="5"/>
      <c r="J11" s="5"/>
      <c r="K11" s="5"/>
      <c r="L11" s="5"/>
      <c r="N11" s="4">
        <v>42675</v>
      </c>
      <c r="O11" s="5"/>
      <c r="P11" s="5"/>
      <c r="Q11" s="5"/>
      <c r="R11" s="5"/>
      <c r="S11" s="5"/>
      <c r="T11" s="5"/>
      <c r="U11" s="5"/>
      <c r="V11" s="5"/>
    </row>
    <row r="12" spans="2:22">
      <c r="B12" s="4">
        <v>42705</v>
      </c>
      <c r="C12" s="4"/>
      <c r="D12" s="4"/>
      <c r="E12" s="4"/>
      <c r="F12" s="4"/>
      <c r="G12" s="5"/>
      <c r="H12" s="5"/>
      <c r="I12" s="5"/>
      <c r="J12" s="5"/>
      <c r="K12" s="5"/>
      <c r="L12" s="5"/>
      <c r="N12" s="4">
        <v>42705</v>
      </c>
      <c r="O12" s="5"/>
      <c r="P12" s="5"/>
      <c r="Q12" s="5"/>
      <c r="R12" s="5"/>
      <c r="S12" s="5"/>
      <c r="T12" s="5"/>
      <c r="U12" s="5"/>
      <c r="V12" s="5"/>
    </row>
    <row r="13" spans="2:22">
      <c r="B13" s="4">
        <v>42736</v>
      </c>
      <c r="C13" s="4"/>
      <c r="D13" s="4"/>
      <c r="E13" s="4"/>
      <c r="F13" s="4"/>
      <c r="G13" s="5"/>
      <c r="H13" s="5"/>
      <c r="I13" s="5"/>
      <c r="J13" s="5"/>
      <c r="K13" s="5"/>
      <c r="L13" s="5"/>
      <c r="N13" s="4">
        <v>42736</v>
      </c>
      <c r="O13" s="5"/>
      <c r="P13" s="5"/>
      <c r="Q13" s="5"/>
      <c r="R13" s="5"/>
      <c r="S13" s="5"/>
      <c r="T13" s="5"/>
      <c r="U13" s="5"/>
      <c r="V13" s="5"/>
    </row>
    <row r="14" spans="2:22">
      <c r="B14" s="4">
        <v>42767</v>
      </c>
      <c r="C14" s="4"/>
      <c r="D14" s="4"/>
      <c r="E14" s="4"/>
      <c r="F14" s="4"/>
      <c r="G14" s="5"/>
      <c r="H14" s="5"/>
      <c r="I14" s="5"/>
      <c r="J14" s="5"/>
      <c r="K14" s="5"/>
      <c r="L14" s="5"/>
      <c r="N14" s="4">
        <v>42767</v>
      </c>
      <c r="O14" s="5"/>
      <c r="P14" s="5"/>
      <c r="Q14" s="5"/>
      <c r="R14" s="5"/>
      <c r="S14" s="5"/>
      <c r="T14" s="5"/>
      <c r="U14" s="5"/>
      <c r="V14" s="5"/>
    </row>
    <row r="15" spans="2:22">
      <c r="B15" s="4">
        <v>42795</v>
      </c>
      <c r="C15" s="4"/>
      <c r="D15" s="4"/>
      <c r="E15" s="4"/>
      <c r="F15" s="4"/>
      <c r="G15" s="5"/>
      <c r="H15" s="5"/>
      <c r="I15" s="5"/>
      <c r="J15" s="5"/>
      <c r="K15" s="5"/>
      <c r="L15" s="5"/>
      <c r="N15" s="4">
        <v>42795</v>
      </c>
      <c r="O15" s="5"/>
      <c r="P15" s="5"/>
      <c r="Q15" s="5"/>
      <c r="R15" s="5"/>
      <c r="S15" s="5"/>
      <c r="T15" s="5"/>
      <c r="U15" s="5"/>
      <c r="V15" s="5"/>
    </row>
    <row r="18" spans="2:14">
      <c r="B18" s="1" t="s">
        <v>408</v>
      </c>
      <c r="I18" s="1" t="s">
        <v>409</v>
      </c>
    </row>
    <row r="19" spans="2:14">
      <c r="B19" s="6" t="s">
        <v>15</v>
      </c>
      <c r="C19" s="6" t="s">
        <v>31</v>
      </c>
      <c r="D19" s="6" t="s">
        <v>32</v>
      </c>
      <c r="E19" s="6" t="s">
        <v>35</v>
      </c>
      <c r="F19" s="6" t="s">
        <v>33</v>
      </c>
      <c r="G19" s="6" t="s">
        <v>34</v>
      </c>
      <c r="I19" s="6" t="s">
        <v>15</v>
      </c>
      <c r="J19" s="6" t="s">
        <v>31</v>
      </c>
      <c r="K19" s="6" t="s">
        <v>32</v>
      </c>
      <c r="L19" s="6" t="s">
        <v>35</v>
      </c>
      <c r="M19" s="6" t="s">
        <v>33</v>
      </c>
      <c r="N19" s="6" t="s">
        <v>34</v>
      </c>
    </row>
    <row r="20" spans="2:14">
      <c r="B20" s="4">
        <v>42461</v>
      </c>
      <c r="C20" s="5">
        <v>127076</v>
      </c>
      <c r="D20" s="5">
        <v>127076</v>
      </c>
      <c r="E20" s="103">
        <v>42497</v>
      </c>
      <c r="F20" s="103">
        <v>42496</v>
      </c>
      <c r="G20" s="5"/>
      <c r="I20" s="4">
        <v>42461</v>
      </c>
      <c r="J20" s="5">
        <v>10000</v>
      </c>
      <c r="K20" s="5">
        <v>10000</v>
      </c>
      <c r="L20" s="103">
        <v>42497</v>
      </c>
      <c r="M20" s="103">
        <v>42496</v>
      </c>
      <c r="N20" s="5"/>
    </row>
    <row r="21" spans="2:14">
      <c r="B21" s="4">
        <v>42491</v>
      </c>
      <c r="C21" s="5">
        <v>127978</v>
      </c>
      <c r="D21" s="5">
        <v>127076</v>
      </c>
      <c r="E21" s="103">
        <v>42528</v>
      </c>
      <c r="F21" s="103">
        <v>42527</v>
      </c>
      <c r="G21" s="5"/>
      <c r="I21" s="4">
        <v>42491</v>
      </c>
      <c r="J21" s="5">
        <v>10000</v>
      </c>
      <c r="K21" s="5">
        <v>10000</v>
      </c>
      <c r="L21" s="103">
        <v>42528</v>
      </c>
      <c r="M21" s="103">
        <v>42527</v>
      </c>
      <c r="N21" s="5"/>
    </row>
    <row r="22" spans="2:14">
      <c r="B22" s="4">
        <v>42522</v>
      </c>
      <c r="C22" s="5">
        <v>128938</v>
      </c>
      <c r="D22" s="5">
        <v>129840</v>
      </c>
      <c r="E22" s="103">
        <v>42558</v>
      </c>
      <c r="F22" s="103">
        <v>42557</v>
      </c>
      <c r="G22" s="5"/>
      <c r="I22" s="4">
        <v>42522</v>
      </c>
      <c r="J22" s="5">
        <v>10000</v>
      </c>
      <c r="K22" s="5">
        <v>10000</v>
      </c>
      <c r="L22" s="103">
        <v>42558</v>
      </c>
      <c r="M22" s="103">
        <v>42557</v>
      </c>
      <c r="N22" s="5"/>
    </row>
    <row r="23" spans="2:14">
      <c r="B23" s="4">
        <v>42552</v>
      </c>
      <c r="C23" s="5">
        <v>128938</v>
      </c>
      <c r="D23" s="5">
        <v>128938</v>
      </c>
      <c r="E23" s="103">
        <v>42589</v>
      </c>
      <c r="F23" s="103">
        <v>42587</v>
      </c>
      <c r="G23" s="5"/>
      <c r="I23" s="4">
        <v>42552</v>
      </c>
      <c r="J23" s="5">
        <v>10000</v>
      </c>
      <c r="K23" s="5">
        <v>10000</v>
      </c>
      <c r="L23" s="103">
        <v>42589</v>
      </c>
      <c r="M23" s="103">
        <v>42587</v>
      </c>
      <c r="N23" s="5"/>
    </row>
    <row r="24" spans="2:14">
      <c r="B24" s="4">
        <v>42583</v>
      </c>
      <c r="C24" s="5">
        <v>128133</v>
      </c>
      <c r="D24" s="5">
        <v>128133</v>
      </c>
      <c r="E24" s="103">
        <v>42620</v>
      </c>
      <c r="F24" s="103">
        <v>42619</v>
      </c>
      <c r="G24" s="5"/>
      <c r="I24" s="4">
        <v>42583</v>
      </c>
      <c r="J24" s="5">
        <v>10000</v>
      </c>
      <c r="K24" s="5">
        <v>10000</v>
      </c>
      <c r="L24" s="103">
        <v>42620</v>
      </c>
      <c r="M24" s="103">
        <v>42618</v>
      </c>
      <c r="N24" s="5"/>
    </row>
    <row r="25" spans="2:14">
      <c r="B25" s="4">
        <v>42614</v>
      </c>
      <c r="C25" s="5">
        <f>450000+128545</f>
        <v>578545</v>
      </c>
      <c r="D25" s="5">
        <v>578545</v>
      </c>
      <c r="E25" s="103">
        <v>42650</v>
      </c>
      <c r="F25" s="103">
        <v>42649</v>
      </c>
      <c r="G25" s="5"/>
      <c r="I25" s="4">
        <v>42614</v>
      </c>
      <c r="J25" s="5">
        <v>10000</v>
      </c>
      <c r="K25" s="5">
        <v>10000</v>
      </c>
      <c r="L25" s="103">
        <v>42650</v>
      </c>
      <c r="M25" s="103">
        <v>42649</v>
      </c>
      <c r="N25" s="5"/>
    </row>
    <row r="26" spans="2:14">
      <c r="B26" s="4">
        <v>42644</v>
      </c>
      <c r="C26" s="5">
        <v>128545</v>
      </c>
      <c r="D26" s="5">
        <v>128545</v>
      </c>
      <c r="E26" s="103">
        <v>42681</v>
      </c>
      <c r="F26" s="103">
        <v>42681</v>
      </c>
      <c r="G26" s="5"/>
      <c r="I26" s="4">
        <v>42644</v>
      </c>
      <c r="J26" s="5">
        <v>10000</v>
      </c>
      <c r="K26" s="5">
        <v>10000</v>
      </c>
      <c r="L26" s="103">
        <v>42681</v>
      </c>
      <c r="M26" s="103">
        <v>42681</v>
      </c>
      <c r="N26" s="5"/>
    </row>
    <row r="27" spans="2:14">
      <c r="B27" s="4">
        <v>42675</v>
      </c>
      <c r="C27" s="5">
        <v>127168</v>
      </c>
      <c r="D27" s="5">
        <v>127168</v>
      </c>
      <c r="E27" s="103">
        <v>42711</v>
      </c>
      <c r="F27" s="103">
        <v>42710</v>
      </c>
      <c r="G27" s="5"/>
      <c r="I27" s="4">
        <v>42675</v>
      </c>
      <c r="J27" s="5">
        <v>10000</v>
      </c>
      <c r="K27" s="5">
        <v>10000</v>
      </c>
      <c r="L27" s="103">
        <v>42711</v>
      </c>
      <c r="M27" s="103">
        <v>42710</v>
      </c>
      <c r="N27" s="5"/>
    </row>
    <row r="28" spans="2:14">
      <c r="B28" s="4">
        <v>42705</v>
      </c>
      <c r="C28" s="5">
        <v>150698</v>
      </c>
      <c r="D28" s="5">
        <v>150698</v>
      </c>
      <c r="E28" s="103">
        <v>42742</v>
      </c>
      <c r="F28" s="103">
        <v>42741</v>
      </c>
      <c r="G28" s="5"/>
      <c r="I28" s="4">
        <v>42705</v>
      </c>
      <c r="J28" s="5">
        <v>10000</v>
      </c>
      <c r="K28" s="5">
        <v>10000</v>
      </c>
      <c r="L28" s="103">
        <v>42742</v>
      </c>
      <c r="M28" s="103">
        <v>42741</v>
      </c>
      <c r="N28" s="5"/>
    </row>
    <row r="29" spans="2:14">
      <c r="B29" s="4">
        <v>42736</v>
      </c>
      <c r="C29" s="5">
        <f>135000+11489+135000+135396</f>
        <v>416885</v>
      </c>
      <c r="D29" s="5">
        <v>416898</v>
      </c>
      <c r="E29" s="103">
        <v>42773</v>
      </c>
      <c r="F29" s="103">
        <v>42770</v>
      </c>
      <c r="G29" s="5"/>
      <c r="I29" s="4">
        <v>42736</v>
      </c>
      <c r="J29" s="5">
        <v>10000</v>
      </c>
      <c r="K29" s="5">
        <v>10000</v>
      </c>
      <c r="L29" s="103">
        <v>42773</v>
      </c>
      <c r="M29" s="103">
        <v>42770</v>
      </c>
      <c r="N29" s="5"/>
    </row>
    <row r="30" spans="2:14">
      <c r="B30" s="4">
        <v>42767</v>
      </c>
      <c r="C30" s="5">
        <f>1647+42857+85714+42857+135970</f>
        <v>309045</v>
      </c>
      <c r="D30" s="5">
        <v>309045</v>
      </c>
      <c r="E30" s="103">
        <v>42801</v>
      </c>
      <c r="F30" s="103">
        <v>42800</v>
      </c>
      <c r="G30" s="5"/>
      <c r="I30" s="4">
        <v>42767</v>
      </c>
      <c r="J30" s="5">
        <v>11000</v>
      </c>
      <c r="K30" s="5">
        <v>11000</v>
      </c>
      <c r="L30" s="103">
        <v>42801</v>
      </c>
      <c r="M30" s="103">
        <v>42800</v>
      </c>
      <c r="N30" s="5"/>
    </row>
    <row r="31" spans="2:14">
      <c r="B31" s="4">
        <v>42795</v>
      </c>
      <c r="C31" s="5">
        <f>26655+227486+227486+125403</f>
        <v>607030</v>
      </c>
      <c r="D31" s="5"/>
      <c r="E31" s="103">
        <v>42855</v>
      </c>
      <c r="F31" s="5"/>
      <c r="G31" s="5"/>
      <c r="I31" s="4">
        <v>42795</v>
      </c>
      <c r="J31" s="5">
        <v>11000</v>
      </c>
      <c r="K31" s="5"/>
      <c r="L31" s="103">
        <v>42855</v>
      </c>
      <c r="M31" s="5"/>
      <c r="N31" s="5"/>
    </row>
    <row r="35" spans="2:14">
      <c r="B35" s="1" t="s">
        <v>410</v>
      </c>
      <c r="I35" s="116">
        <v>195</v>
      </c>
    </row>
    <row r="36" spans="2:14">
      <c r="B36" s="6" t="s">
        <v>15</v>
      </c>
      <c r="C36" s="6" t="s">
        <v>31</v>
      </c>
      <c r="D36" s="6" t="s">
        <v>32</v>
      </c>
      <c r="E36" s="6" t="s">
        <v>35</v>
      </c>
      <c r="F36" s="6" t="s">
        <v>33</v>
      </c>
      <c r="G36" s="6" t="s">
        <v>34</v>
      </c>
      <c r="I36" s="6" t="s">
        <v>15</v>
      </c>
      <c r="J36" s="6" t="s">
        <v>31</v>
      </c>
      <c r="K36" s="6" t="s">
        <v>32</v>
      </c>
      <c r="L36" s="6" t="s">
        <v>35</v>
      </c>
      <c r="M36" s="6" t="s">
        <v>33</v>
      </c>
      <c r="N36" s="6" t="s">
        <v>34</v>
      </c>
    </row>
    <row r="37" spans="2:14">
      <c r="B37" s="4">
        <v>42461</v>
      </c>
      <c r="C37" s="5">
        <v>34714</v>
      </c>
      <c r="D37" s="5">
        <v>34714</v>
      </c>
      <c r="E37" s="103">
        <v>42497</v>
      </c>
      <c r="F37" s="103">
        <v>42496</v>
      </c>
      <c r="G37" s="5"/>
      <c r="I37" s="4">
        <v>42461</v>
      </c>
      <c r="J37" s="5">
        <v>0</v>
      </c>
      <c r="K37" s="5">
        <v>0</v>
      </c>
      <c r="L37" s="103">
        <v>42497</v>
      </c>
      <c r="M37" s="103">
        <v>42496</v>
      </c>
      <c r="N37" s="5"/>
    </row>
    <row r="38" spans="2:14">
      <c r="B38" s="4">
        <v>42491</v>
      </c>
      <c r="C38" s="5">
        <v>18720</v>
      </c>
      <c r="D38" s="5">
        <v>18720</v>
      </c>
      <c r="E38" s="103">
        <v>42528</v>
      </c>
      <c r="F38" s="103">
        <v>42527</v>
      </c>
      <c r="G38" s="5"/>
      <c r="I38" s="4">
        <v>42491</v>
      </c>
      <c r="J38" s="5">
        <v>0</v>
      </c>
      <c r="K38" s="5">
        <v>0</v>
      </c>
      <c r="L38" s="103">
        <v>42528</v>
      </c>
      <c r="M38" s="103">
        <v>42527</v>
      </c>
      <c r="N38" s="5"/>
    </row>
    <row r="39" spans="2:14">
      <c r="B39" s="4">
        <v>42522</v>
      </c>
      <c r="C39" s="5">
        <v>21040</v>
      </c>
      <c r="D39" s="5">
        <v>21040</v>
      </c>
      <c r="E39" s="103">
        <v>42558</v>
      </c>
      <c r="F39" s="103">
        <v>42557</v>
      </c>
      <c r="G39" s="5"/>
      <c r="I39" s="4">
        <v>42522</v>
      </c>
      <c r="J39" s="5">
        <v>0</v>
      </c>
      <c r="K39" s="5">
        <v>0</v>
      </c>
      <c r="L39" s="103">
        <v>42558</v>
      </c>
      <c r="M39" s="103">
        <v>42557</v>
      </c>
      <c r="N39" s="5"/>
    </row>
    <row r="40" spans="2:14">
      <c r="B40" s="4">
        <v>42552</v>
      </c>
      <c r="C40" s="5">
        <v>24161</v>
      </c>
      <c r="D40" s="5">
        <v>24161</v>
      </c>
      <c r="E40" s="103">
        <v>42589</v>
      </c>
      <c r="F40" s="103">
        <v>42587</v>
      </c>
      <c r="G40" s="5"/>
      <c r="I40" s="4">
        <v>42552</v>
      </c>
      <c r="J40" s="5">
        <v>0</v>
      </c>
      <c r="K40" s="5">
        <v>0</v>
      </c>
      <c r="L40" s="103">
        <v>42589</v>
      </c>
      <c r="M40" s="103">
        <v>42587</v>
      </c>
      <c r="N40" s="5"/>
    </row>
    <row r="41" spans="2:14">
      <c r="B41" s="4">
        <v>42583</v>
      </c>
      <c r="C41" s="5">
        <v>23992</v>
      </c>
      <c r="D41" s="5">
        <v>23992</v>
      </c>
      <c r="E41" s="103">
        <v>42620</v>
      </c>
      <c r="F41" s="103">
        <v>42618</v>
      </c>
      <c r="G41" s="5"/>
      <c r="I41" s="4">
        <v>42583</v>
      </c>
      <c r="J41" s="5">
        <v>0</v>
      </c>
      <c r="K41" s="5">
        <v>0</v>
      </c>
      <c r="L41" s="103">
        <v>42620</v>
      </c>
      <c r="M41" s="103">
        <v>42618</v>
      </c>
      <c r="N41" s="5"/>
    </row>
    <row r="42" spans="2:14">
      <c r="B42" s="4">
        <v>42614</v>
      </c>
      <c r="C42" s="5">
        <v>8880</v>
      </c>
      <c r="D42" s="5">
        <v>8880</v>
      </c>
      <c r="E42" s="103">
        <v>42650</v>
      </c>
      <c r="F42" s="103">
        <v>42649</v>
      </c>
      <c r="G42" s="5"/>
      <c r="I42" s="4">
        <v>42614</v>
      </c>
      <c r="J42" s="5">
        <v>0</v>
      </c>
      <c r="K42" s="5">
        <v>0</v>
      </c>
      <c r="L42" s="103">
        <v>42650</v>
      </c>
      <c r="M42" s="103">
        <v>42649</v>
      </c>
      <c r="N42" s="5"/>
    </row>
    <row r="43" spans="2:14">
      <c r="B43" s="4">
        <v>42644</v>
      </c>
      <c r="C43" s="5">
        <v>24951</v>
      </c>
      <c r="D43" s="5">
        <v>24951</v>
      </c>
      <c r="E43" s="103">
        <v>42681</v>
      </c>
      <c r="F43" s="103">
        <v>42681</v>
      </c>
      <c r="G43" s="5"/>
      <c r="I43" s="4">
        <v>42644</v>
      </c>
      <c r="J43" s="5">
        <v>0</v>
      </c>
      <c r="K43" s="5">
        <v>0</v>
      </c>
      <c r="L43" s="103">
        <v>42681</v>
      </c>
      <c r="M43" s="103">
        <v>42681</v>
      </c>
      <c r="N43" s="5"/>
    </row>
    <row r="44" spans="2:14">
      <c r="B44" s="4">
        <v>42675</v>
      </c>
      <c r="C44" s="5">
        <v>29050</v>
      </c>
      <c r="D44" s="5">
        <v>29050</v>
      </c>
      <c r="E44" s="103">
        <v>42711</v>
      </c>
      <c r="F44" s="103">
        <v>42710</v>
      </c>
      <c r="G44" s="5"/>
      <c r="I44" s="4">
        <v>42675</v>
      </c>
      <c r="J44" s="5">
        <f>150294+227397</f>
        <v>377691</v>
      </c>
      <c r="K44" s="5">
        <v>377691</v>
      </c>
      <c r="L44" s="103">
        <v>42711</v>
      </c>
      <c r="M44" s="103">
        <v>42697</v>
      </c>
      <c r="N44" s="5"/>
    </row>
    <row r="45" spans="2:14">
      <c r="B45" s="4">
        <v>42705</v>
      </c>
      <c r="C45" s="5">
        <v>28850</v>
      </c>
      <c r="D45" s="5">
        <v>28850</v>
      </c>
      <c r="E45" s="103">
        <v>42742</v>
      </c>
      <c r="F45" s="103">
        <v>42741</v>
      </c>
      <c r="G45" s="5"/>
      <c r="I45" s="4">
        <v>42705</v>
      </c>
      <c r="J45" s="5">
        <v>0</v>
      </c>
      <c r="K45" s="5">
        <v>0</v>
      </c>
      <c r="L45" s="103">
        <v>42742</v>
      </c>
      <c r="M45" s="103">
        <v>42741</v>
      </c>
      <c r="N45" s="5"/>
    </row>
    <row r="46" spans="2:14">
      <c r="B46" s="4">
        <v>42736</v>
      </c>
      <c r="C46" s="5">
        <v>34110</v>
      </c>
      <c r="D46" s="5">
        <v>34110</v>
      </c>
      <c r="E46" s="103">
        <v>42773</v>
      </c>
      <c r="F46" s="103">
        <v>42770</v>
      </c>
      <c r="G46" s="5"/>
      <c r="I46" s="4">
        <v>42736</v>
      </c>
      <c r="J46" s="5">
        <v>0</v>
      </c>
      <c r="K46" s="5">
        <v>0</v>
      </c>
      <c r="L46" s="103">
        <v>42773</v>
      </c>
      <c r="M46" s="103">
        <v>42770</v>
      </c>
      <c r="N46" s="5"/>
    </row>
    <row r="47" spans="2:14">
      <c r="B47" s="4">
        <v>42767</v>
      </c>
      <c r="C47" s="5">
        <v>11870</v>
      </c>
      <c r="D47" s="5">
        <v>11870</v>
      </c>
      <c r="E47" s="103">
        <v>42801</v>
      </c>
      <c r="F47" s="103">
        <v>42800</v>
      </c>
      <c r="G47" s="5"/>
      <c r="I47" s="4">
        <v>42767</v>
      </c>
      <c r="J47" s="5">
        <v>0</v>
      </c>
      <c r="K47" s="5">
        <v>0</v>
      </c>
      <c r="L47" s="103">
        <v>42801</v>
      </c>
      <c r="M47" s="103">
        <v>42800</v>
      </c>
      <c r="N47" s="5"/>
    </row>
    <row r="48" spans="2:14">
      <c r="B48" s="4">
        <v>42795</v>
      </c>
      <c r="C48" s="5">
        <v>50242</v>
      </c>
      <c r="D48" s="5"/>
      <c r="E48" s="103">
        <v>42855</v>
      </c>
      <c r="F48" s="5"/>
      <c r="G48" s="5"/>
      <c r="I48" s="4">
        <v>42795</v>
      </c>
      <c r="J48" s="5">
        <v>405896</v>
      </c>
      <c r="K48" s="5"/>
      <c r="L48" s="103">
        <v>42855</v>
      </c>
      <c r="M48" s="5"/>
      <c r="N48" s="5"/>
    </row>
    <row r="52" spans="2:9">
      <c r="B52" s="116" t="s">
        <v>411</v>
      </c>
    </row>
    <row r="53" spans="2:9">
      <c r="B53" s="6" t="s">
        <v>15</v>
      </c>
      <c r="C53" s="6" t="s">
        <v>31</v>
      </c>
      <c r="D53" s="6" t="s">
        <v>32</v>
      </c>
      <c r="E53" s="6" t="s">
        <v>35</v>
      </c>
      <c r="F53" s="6" t="s">
        <v>33</v>
      </c>
      <c r="G53" s="6" t="s">
        <v>34</v>
      </c>
    </row>
    <row r="54" spans="2:9">
      <c r="B54" s="4">
        <v>42461</v>
      </c>
      <c r="C54" s="5">
        <v>608</v>
      </c>
      <c r="D54" s="5">
        <v>608</v>
      </c>
      <c r="E54" s="103">
        <v>42497</v>
      </c>
      <c r="F54" s="103">
        <v>42496</v>
      </c>
      <c r="G54" s="5"/>
    </row>
    <row r="55" spans="2:9">
      <c r="B55" s="4">
        <v>42491</v>
      </c>
      <c r="C55" s="5">
        <v>963</v>
      </c>
      <c r="D55" s="5">
        <v>963</v>
      </c>
      <c r="E55" s="103">
        <v>42528</v>
      </c>
      <c r="F55" s="103">
        <v>42527</v>
      </c>
      <c r="G55" s="5"/>
    </row>
    <row r="56" spans="2:9">
      <c r="B56" s="4">
        <v>42522</v>
      </c>
      <c r="C56" s="5">
        <v>1243</v>
      </c>
      <c r="D56" s="5">
        <v>1243</v>
      </c>
      <c r="E56" s="103">
        <v>42558</v>
      </c>
      <c r="F56" s="103">
        <v>42557</v>
      </c>
      <c r="G56" s="5"/>
    </row>
    <row r="57" spans="2:9">
      <c r="B57" s="4">
        <v>42552</v>
      </c>
      <c r="C57" s="5">
        <v>226</v>
      </c>
      <c r="D57" s="5">
        <v>226</v>
      </c>
      <c r="E57" s="103">
        <v>42589</v>
      </c>
      <c r="F57" s="103">
        <v>42587</v>
      </c>
      <c r="G57" s="5"/>
    </row>
    <row r="58" spans="2:9">
      <c r="B58" s="4">
        <v>42583</v>
      </c>
      <c r="C58" s="5">
        <v>5332</v>
      </c>
      <c r="D58" s="5">
        <v>5332</v>
      </c>
      <c r="E58" s="103">
        <v>42620</v>
      </c>
      <c r="F58" s="103">
        <v>42618</v>
      </c>
      <c r="G58" s="5"/>
    </row>
    <row r="59" spans="2:9">
      <c r="B59" s="4">
        <v>42614</v>
      </c>
      <c r="C59" s="5">
        <v>13564</v>
      </c>
      <c r="D59" s="5">
        <v>13944</v>
      </c>
      <c r="E59" s="103">
        <v>42650</v>
      </c>
      <c r="F59" s="103">
        <v>42649</v>
      </c>
      <c r="G59" s="5"/>
    </row>
    <row r="60" spans="2:9">
      <c r="B60" s="4">
        <v>42644</v>
      </c>
      <c r="C60" s="5">
        <v>4792</v>
      </c>
      <c r="D60" s="5">
        <v>4412</v>
      </c>
      <c r="E60" s="103">
        <v>42681</v>
      </c>
      <c r="F60" s="103">
        <v>42681</v>
      </c>
      <c r="G60" s="5"/>
    </row>
    <row r="61" spans="2:9">
      <c r="B61" s="4">
        <v>42675</v>
      </c>
      <c r="C61" s="5">
        <v>1398</v>
      </c>
      <c r="D61" s="5">
        <v>1390</v>
      </c>
      <c r="E61" s="103">
        <v>42711</v>
      </c>
      <c r="F61" s="103">
        <v>42710</v>
      </c>
      <c r="G61" s="5"/>
    </row>
    <row r="62" spans="2:9">
      <c r="B62" s="4">
        <v>42705</v>
      </c>
      <c r="C62" s="5">
        <v>6687</v>
      </c>
      <c r="D62" s="5">
        <v>6695</v>
      </c>
      <c r="E62" s="103">
        <v>42742</v>
      </c>
      <c r="F62" s="103">
        <v>42741</v>
      </c>
      <c r="G62" s="5"/>
      <c r="H62" s="1">
        <v>3360</v>
      </c>
      <c r="I62" s="117">
        <v>43050</v>
      </c>
    </row>
    <row r="63" spans="2:9">
      <c r="B63" s="4">
        <v>42736</v>
      </c>
      <c r="C63" s="5">
        <v>3683</v>
      </c>
      <c r="D63" s="5">
        <v>3683</v>
      </c>
      <c r="E63" s="103">
        <v>42773</v>
      </c>
      <c r="F63" s="103">
        <v>42770</v>
      </c>
      <c r="G63" s="5"/>
    </row>
    <row r="64" spans="2:9">
      <c r="B64" s="4">
        <v>42767</v>
      </c>
      <c r="C64" s="5">
        <v>2561</v>
      </c>
      <c r="D64" s="5">
        <v>2561</v>
      </c>
      <c r="E64" s="103">
        <v>42801</v>
      </c>
      <c r="F64" s="103">
        <v>42800</v>
      </c>
      <c r="G64" s="5"/>
    </row>
    <row r="65" spans="2:7">
      <c r="B65" s="4">
        <v>42795</v>
      </c>
      <c r="C65" s="5">
        <v>1818</v>
      </c>
      <c r="D65" s="5"/>
      <c r="E65" s="103">
        <v>42855</v>
      </c>
      <c r="F65" s="5"/>
      <c r="G65"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G5"/>
  <sheetViews>
    <sheetView showGridLines="0" workbookViewId="0">
      <selection activeCell="D22" sqref="D22"/>
    </sheetView>
  </sheetViews>
  <sheetFormatPr defaultRowHeight="12.75"/>
  <cols>
    <col min="1" max="1" width="9.140625" style="1"/>
    <col min="2" max="2" width="5.85546875" style="1" bestFit="1" customWidth="1"/>
    <col min="3" max="3" width="18.28515625" style="1" bestFit="1" customWidth="1"/>
    <col min="4" max="4" width="26.5703125" style="1" bestFit="1" customWidth="1"/>
    <col min="5" max="5" width="17" style="1" bestFit="1" customWidth="1"/>
    <col min="6" max="6" width="10.28515625" style="1" bestFit="1" customWidth="1"/>
    <col min="7" max="7" width="7.42578125" style="1" bestFit="1" customWidth="1"/>
    <col min="8" max="16384" width="9.140625" style="1"/>
  </cols>
  <sheetData>
    <row r="3" spans="2:7">
      <c r="B3" s="10" t="s">
        <v>2</v>
      </c>
      <c r="C3" s="10" t="s">
        <v>38</v>
      </c>
      <c r="D3" s="10" t="s">
        <v>39</v>
      </c>
      <c r="E3" s="10" t="s">
        <v>40</v>
      </c>
      <c r="F3" s="10" t="s">
        <v>41</v>
      </c>
      <c r="G3" s="10" t="s">
        <v>42</v>
      </c>
    </row>
    <row r="4" spans="2:7">
      <c r="B4" s="5"/>
      <c r="C4" s="5"/>
      <c r="D4" s="5"/>
      <c r="E4" s="5"/>
      <c r="F4" s="5"/>
      <c r="G4" s="5"/>
    </row>
    <row r="5" spans="2:7">
      <c r="B5" s="5"/>
      <c r="C5" s="5"/>
      <c r="D5" s="5"/>
      <c r="E5" s="5"/>
      <c r="F5" s="5"/>
      <c r="G5"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L5"/>
  <sheetViews>
    <sheetView showGridLines="0" workbookViewId="0">
      <selection activeCell="F7" sqref="F7"/>
    </sheetView>
  </sheetViews>
  <sheetFormatPr defaultRowHeight="12.75"/>
  <cols>
    <col min="1" max="1" width="9.140625" style="1"/>
    <col min="2" max="2" width="10.7109375" style="1" bestFit="1" customWidth="1"/>
    <col min="3" max="3" width="5" style="1" bestFit="1" customWidth="1"/>
    <col min="4" max="4" width="11.42578125" style="1" bestFit="1" customWidth="1"/>
    <col min="5" max="5" width="12.85546875" style="1" bestFit="1" customWidth="1"/>
    <col min="6" max="6" width="17.140625" style="1" customWidth="1"/>
    <col min="7" max="7" width="6.85546875" style="1" bestFit="1" customWidth="1"/>
    <col min="8" max="8" width="7.42578125" style="1" bestFit="1" customWidth="1"/>
    <col min="9" max="9" width="11.85546875" style="1" bestFit="1" customWidth="1"/>
    <col min="10" max="10" width="8.85546875" style="1" bestFit="1" customWidth="1"/>
    <col min="11" max="12" width="11" style="1" customWidth="1"/>
    <col min="13" max="16384" width="9.140625" style="1"/>
  </cols>
  <sheetData>
    <row r="3" spans="2:12" s="2" customFormat="1">
      <c r="B3" s="10" t="s">
        <v>44</v>
      </c>
      <c r="C3" s="10" t="s">
        <v>45</v>
      </c>
      <c r="D3" s="10" t="s">
        <v>116</v>
      </c>
      <c r="E3" s="10" t="s">
        <v>117</v>
      </c>
      <c r="F3" s="10" t="s">
        <v>118</v>
      </c>
      <c r="G3" s="10" t="s">
        <v>46</v>
      </c>
      <c r="H3" s="10" t="s">
        <v>47</v>
      </c>
      <c r="I3" s="10" t="s">
        <v>48</v>
      </c>
      <c r="J3" s="10" t="s">
        <v>49</v>
      </c>
      <c r="K3" s="10" t="s">
        <v>114</v>
      </c>
      <c r="L3" s="10" t="s">
        <v>115</v>
      </c>
    </row>
    <row r="4" spans="2:12">
      <c r="B4" s="5"/>
      <c r="C4" s="5"/>
      <c r="D4" s="5"/>
      <c r="E4" s="5"/>
      <c r="F4" s="5"/>
      <c r="G4" s="5"/>
      <c r="H4" s="5"/>
      <c r="I4" s="5"/>
      <c r="J4" s="5"/>
      <c r="K4" s="5"/>
      <c r="L4" s="5"/>
    </row>
    <row r="5" spans="2:12">
      <c r="B5" s="5"/>
      <c r="C5" s="5"/>
      <c r="D5" s="5"/>
      <c r="E5" s="5"/>
      <c r="F5" s="5"/>
      <c r="G5" s="5"/>
      <c r="H5" s="5"/>
      <c r="I5" s="5"/>
      <c r="J5" s="5"/>
      <c r="K5" s="5"/>
      <c r="L5"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G63"/>
  <sheetViews>
    <sheetView showGridLines="0" workbookViewId="0">
      <pane xSplit="2" ySplit="3" topLeftCell="C4" activePane="bottomRight" state="frozen"/>
      <selection activeCell="D24" sqref="D24"/>
      <selection pane="topRight" activeCell="D24" sqref="D24"/>
      <selection pane="bottomLeft" activeCell="D24" sqref="D24"/>
      <selection pane="bottomRight" activeCell="A4" sqref="A4"/>
    </sheetView>
  </sheetViews>
  <sheetFormatPr defaultRowHeight="12.75"/>
  <cols>
    <col min="1" max="1" width="9.140625" style="12"/>
    <col min="2" max="2" width="29.140625" style="12" bestFit="1" customWidth="1"/>
    <col min="3" max="4" width="12" style="12" bestFit="1" customWidth="1"/>
    <col min="5" max="5" width="12.5703125" style="12" bestFit="1" customWidth="1"/>
    <col min="6" max="6" width="10.5703125" style="12" bestFit="1" customWidth="1"/>
    <col min="7" max="7" width="73.28515625" style="12" customWidth="1"/>
    <col min="8" max="16384" width="9.140625" style="12"/>
  </cols>
  <sheetData>
    <row r="3" spans="2:7">
      <c r="B3" s="39" t="s">
        <v>4</v>
      </c>
      <c r="C3" s="41">
        <v>42094</v>
      </c>
      <c r="D3" s="41">
        <v>41729</v>
      </c>
      <c r="E3" s="39" t="s">
        <v>72</v>
      </c>
      <c r="F3" s="40" t="s">
        <v>71</v>
      </c>
      <c r="G3" s="39" t="s">
        <v>70</v>
      </c>
    </row>
    <row r="4" spans="2:7">
      <c r="B4" s="47" t="s">
        <v>96</v>
      </c>
      <c r="C4" s="37" t="s">
        <v>69</v>
      </c>
      <c r="D4" s="36" t="s">
        <v>95</v>
      </c>
      <c r="E4" s="36" t="s">
        <v>68</v>
      </c>
      <c r="F4" s="36" t="s">
        <v>68</v>
      </c>
      <c r="G4" s="35"/>
    </row>
    <row r="5" spans="2:7">
      <c r="B5" s="46" t="s">
        <v>94</v>
      </c>
      <c r="C5" s="45"/>
      <c r="D5" s="20"/>
      <c r="E5" s="20"/>
      <c r="F5" s="21"/>
      <c r="G5" s="20"/>
    </row>
    <row r="6" spans="2:7">
      <c r="B6" s="24" t="s">
        <v>93</v>
      </c>
      <c r="C6" s="45"/>
      <c r="D6" s="22"/>
      <c r="E6" s="22">
        <f>C6-D6</f>
        <v>0</v>
      </c>
      <c r="F6" s="21" t="e">
        <f>E6/D6</f>
        <v>#DIV/0!</v>
      </c>
      <c r="G6" s="28"/>
    </row>
    <row r="7" spans="2:7">
      <c r="B7" s="24" t="s">
        <v>92</v>
      </c>
      <c r="C7" s="45"/>
      <c r="D7" s="22"/>
      <c r="E7" s="22">
        <f>C7-D7</f>
        <v>0</v>
      </c>
      <c r="F7" s="21" t="e">
        <f>E7/D7</f>
        <v>#DIV/0!</v>
      </c>
      <c r="G7" s="28"/>
    </row>
    <row r="8" spans="2:7">
      <c r="B8" s="24" t="s">
        <v>91</v>
      </c>
      <c r="C8" s="45"/>
      <c r="D8" s="22"/>
      <c r="E8" s="22">
        <f>C8-D8</f>
        <v>0</v>
      </c>
      <c r="F8" s="21" t="e">
        <f>E8/D8</f>
        <v>#DIV/0!</v>
      </c>
      <c r="G8" s="28"/>
    </row>
    <row r="9" spans="2:7">
      <c r="B9" s="24" t="s">
        <v>90</v>
      </c>
      <c r="C9" s="45"/>
      <c r="D9" s="22"/>
      <c r="E9" s="22">
        <f>C9-D9</f>
        <v>0</v>
      </c>
      <c r="F9" s="21" t="e">
        <f>E9/D9</f>
        <v>#DIV/0!</v>
      </c>
      <c r="G9" s="28"/>
    </row>
    <row r="10" spans="2:7">
      <c r="B10" s="32"/>
      <c r="C10" s="44">
        <f>SUM(C6:C9)</f>
        <v>0</v>
      </c>
      <c r="D10" s="27">
        <f>SUM(D6:D9)</f>
        <v>0</v>
      </c>
      <c r="E10" s="27"/>
      <c r="F10" s="31"/>
      <c r="G10" s="30"/>
    </row>
    <row r="11" spans="2:7">
      <c r="B11" s="24"/>
      <c r="C11" s="45"/>
      <c r="D11" s="22"/>
      <c r="E11" s="22"/>
      <c r="F11" s="21"/>
      <c r="G11" s="20"/>
    </row>
    <row r="12" spans="2:7">
      <c r="B12" s="46" t="s">
        <v>89</v>
      </c>
      <c r="C12" s="45"/>
      <c r="D12" s="22"/>
      <c r="E12" s="22"/>
      <c r="F12" s="21"/>
      <c r="G12" s="20"/>
    </row>
    <row r="13" spans="2:7">
      <c r="B13" s="24" t="s">
        <v>88</v>
      </c>
      <c r="C13" s="45"/>
      <c r="D13" s="22"/>
      <c r="E13" s="22">
        <f>C13-D13</f>
        <v>0</v>
      </c>
      <c r="F13" s="21" t="e">
        <f>E13/D13</f>
        <v>#DIV/0!</v>
      </c>
      <c r="G13" s="20"/>
    </row>
    <row r="14" spans="2:7">
      <c r="B14" s="24" t="s">
        <v>87</v>
      </c>
      <c r="C14" s="45"/>
      <c r="D14" s="22"/>
      <c r="E14" s="22">
        <f>C14-D14</f>
        <v>0</v>
      </c>
      <c r="F14" s="21" t="e">
        <f>E14/D14</f>
        <v>#DIV/0!</v>
      </c>
      <c r="G14" s="28"/>
    </row>
    <row r="15" spans="2:7">
      <c r="B15" s="24"/>
      <c r="C15" s="45"/>
      <c r="D15" s="22"/>
      <c r="E15" s="22"/>
      <c r="F15" s="21"/>
      <c r="G15" s="28"/>
    </row>
    <row r="16" spans="2:7">
      <c r="B16" s="24" t="s">
        <v>86</v>
      </c>
      <c r="C16" s="45"/>
      <c r="D16" s="22"/>
      <c r="E16" s="22">
        <f>C16-D16</f>
        <v>0</v>
      </c>
      <c r="F16" s="21" t="e">
        <f>E16/D16</f>
        <v>#DIV/0!</v>
      </c>
      <c r="G16" s="28"/>
    </row>
    <row r="17" spans="2:7">
      <c r="B17" s="32"/>
      <c r="C17" s="44">
        <f>SUM(C13:C16)</f>
        <v>0</v>
      </c>
      <c r="D17" s="27">
        <f>SUM(D13:D16)</f>
        <v>0</v>
      </c>
      <c r="E17" s="27"/>
      <c r="F17" s="31"/>
      <c r="G17" s="30"/>
    </row>
    <row r="18" spans="2:7">
      <c r="B18" s="32"/>
      <c r="C18" s="44">
        <f>C10+C17</f>
        <v>0</v>
      </c>
      <c r="D18" s="27">
        <f>D10+D17</f>
        <v>0</v>
      </c>
      <c r="E18" s="27"/>
      <c r="F18" s="31"/>
      <c r="G18" s="30"/>
    </row>
    <row r="19" spans="2:7">
      <c r="B19" s="24"/>
      <c r="C19" s="45"/>
      <c r="D19" s="22"/>
      <c r="E19" s="22"/>
      <c r="F19" s="21"/>
      <c r="G19" s="20"/>
    </row>
    <row r="20" spans="2:7">
      <c r="B20" s="32" t="s">
        <v>85</v>
      </c>
      <c r="C20" s="45"/>
      <c r="D20" s="22"/>
      <c r="E20" s="22"/>
      <c r="F20" s="21"/>
      <c r="G20" s="20"/>
    </row>
    <row r="21" spans="2:7">
      <c r="B21" s="46" t="s">
        <v>37</v>
      </c>
      <c r="C21" s="45"/>
      <c r="D21" s="22"/>
      <c r="E21" s="22"/>
      <c r="F21" s="21"/>
      <c r="G21" s="20"/>
    </row>
    <row r="22" spans="2:7">
      <c r="B22" s="24" t="s">
        <v>84</v>
      </c>
      <c r="C22" s="45"/>
      <c r="D22" s="22"/>
      <c r="E22" s="22">
        <f t="shared" ref="E22:E27" si="0">C22-D22</f>
        <v>0</v>
      </c>
      <c r="F22" s="21" t="e">
        <f t="shared" ref="F22:F27" si="1">E22/D22</f>
        <v>#DIV/0!</v>
      </c>
      <c r="G22" s="20"/>
    </row>
    <row r="23" spans="2:7">
      <c r="B23" s="24" t="s">
        <v>83</v>
      </c>
      <c r="C23" s="45"/>
      <c r="D23" s="22"/>
      <c r="E23" s="22">
        <f t="shared" si="0"/>
        <v>0</v>
      </c>
      <c r="F23" s="21" t="e">
        <f t="shared" si="1"/>
        <v>#DIV/0!</v>
      </c>
      <c r="G23" s="28"/>
    </row>
    <row r="24" spans="2:7">
      <c r="B24" s="24" t="s">
        <v>82</v>
      </c>
      <c r="C24" s="45"/>
      <c r="D24" s="22"/>
      <c r="E24" s="22">
        <f t="shared" si="0"/>
        <v>0</v>
      </c>
      <c r="F24" s="21" t="e">
        <f t="shared" si="1"/>
        <v>#DIV/0!</v>
      </c>
      <c r="G24" s="28"/>
    </row>
    <row r="25" spans="2:7">
      <c r="B25" s="24" t="s">
        <v>81</v>
      </c>
      <c r="C25" s="45"/>
      <c r="D25" s="22"/>
      <c r="E25" s="22">
        <f t="shared" si="0"/>
        <v>0</v>
      </c>
      <c r="F25" s="21" t="e">
        <f t="shared" si="1"/>
        <v>#DIV/0!</v>
      </c>
      <c r="G25" s="28"/>
    </row>
    <row r="26" spans="2:7">
      <c r="B26" s="24" t="s">
        <v>80</v>
      </c>
      <c r="C26" s="45"/>
      <c r="D26" s="22"/>
      <c r="E26" s="22">
        <f t="shared" si="0"/>
        <v>0</v>
      </c>
      <c r="F26" s="21" t="e">
        <f t="shared" si="1"/>
        <v>#DIV/0!</v>
      </c>
      <c r="G26" s="28"/>
    </row>
    <row r="27" spans="2:7">
      <c r="B27" s="24" t="s">
        <v>79</v>
      </c>
      <c r="C27" s="45"/>
      <c r="D27" s="22"/>
      <c r="E27" s="22">
        <f t="shared" si="0"/>
        <v>0</v>
      </c>
      <c r="F27" s="21" t="e">
        <f t="shared" si="1"/>
        <v>#DIV/0!</v>
      </c>
      <c r="G27" s="28"/>
    </row>
    <row r="28" spans="2:7">
      <c r="B28" s="32"/>
      <c r="C28" s="44">
        <f>SUM(C22:C27)</f>
        <v>0</v>
      </c>
      <c r="D28" s="27">
        <f>SUM(D22:D27)</f>
        <v>0</v>
      </c>
      <c r="E28" s="27"/>
      <c r="F28" s="31"/>
      <c r="G28" s="30"/>
    </row>
    <row r="29" spans="2:7">
      <c r="B29" s="24"/>
      <c r="C29" s="45"/>
      <c r="D29" s="22"/>
      <c r="E29" s="22"/>
      <c r="F29" s="21"/>
      <c r="G29" s="20"/>
    </row>
    <row r="30" spans="2:7">
      <c r="B30" s="46" t="s">
        <v>78</v>
      </c>
      <c r="C30" s="45"/>
      <c r="D30" s="22"/>
      <c r="E30" s="22"/>
      <c r="F30" s="21"/>
      <c r="G30" s="20"/>
    </row>
    <row r="31" spans="2:7">
      <c r="B31" s="24" t="s">
        <v>77</v>
      </c>
      <c r="C31" s="45"/>
      <c r="D31" s="22"/>
      <c r="E31" s="22">
        <f>C31-D31</f>
        <v>0</v>
      </c>
      <c r="F31" s="21" t="e">
        <f>E31/D31</f>
        <v>#DIV/0!</v>
      </c>
      <c r="G31" s="28"/>
    </row>
    <row r="32" spans="2:7">
      <c r="B32" s="24"/>
      <c r="C32" s="45"/>
      <c r="D32" s="22"/>
      <c r="E32" s="22"/>
      <c r="F32" s="21"/>
      <c r="G32" s="20"/>
    </row>
    <row r="33" spans="2:7">
      <c r="B33" s="46" t="s">
        <v>76</v>
      </c>
      <c r="C33" s="45"/>
      <c r="D33" s="22"/>
      <c r="E33" s="22"/>
      <c r="F33" s="21"/>
      <c r="G33" s="20"/>
    </row>
    <row r="34" spans="2:7">
      <c r="B34" s="24" t="s">
        <v>75</v>
      </c>
      <c r="C34" s="45"/>
      <c r="D34" s="22"/>
      <c r="E34" s="22">
        <f>C34-D34</f>
        <v>0</v>
      </c>
      <c r="F34" s="21" t="e">
        <f>E34/D34</f>
        <v>#DIV/0!</v>
      </c>
      <c r="G34" s="28"/>
    </row>
    <row r="35" spans="2:7">
      <c r="B35" s="24" t="s">
        <v>74</v>
      </c>
      <c r="C35" s="45"/>
      <c r="D35" s="22"/>
      <c r="E35" s="22">
        <f>C35-D35</f>
        <v>0</v>
      </c>
      <c r="F35" s="21" t="e">
        <f>E35/D35</f>
        <v>#DIV/0!</v>
      </c>
      <c r="G35" s="28"/>
    </row>
    <row r="36" spans="2:7">
      <c r="B36" s="24" t="s">
        <v>73</v>
      </c>
      <c r="C36" s="45"/>
      <c r="D36" s="22"/>
      <c r="E36" s="22">
        <f>C36-D36</f>
        <v>0</v>
      </c>
      <c r="F36" s="21" t="e">
        <f>E36/D36</f>
        <v>#DIV/0!</v>
      </c>
      <c r="G36" s="28"/>
    </row>
    <row r="37" spans="2:7">
      <c r="B37" s="24"/>
      <c r="C37" s="45"/>
      <c r="D37" s="22"/>
      <c r="E37" s="22"/>
      <c r="F37" s="21"/>
      <c r="G37" s="20"/>
    </row>
    <row r="38" spans="2:7">
      <c r="B38" s="24"/>
      <c r="C38" s="44">
        <f>C28+C31+C37</f>
        <v>0</v>
      </c>
      <c r="D38" s="27">
        <f>D28+D31+D37</f>
        <v>0</v>
      </c>
      <c r="E38" s="22"/>
      <c r="F38" s="21"/>
      <c r="G38" s="20"/>
    </row>
    <row r="39" spans="2:7">
      <c r="B39" s="19"/>
      <c r="C39" s="43"/>
      <c r="D39" s="18"/>
      <c r="E39" s="18"/>
      <c r="F39" s="17"/>
      <c r="G39" s="16"/>
    </row>
    <row r="42" spans="2:7">
      <c r="B42" s="42" t="s">
        <v>4</v>
      </c>
      <c r="C42" s="41">
        <v>41729</v>
      </c>
      <c r="D42" s="41">
        <v>41364</v>
      </c>
      <c r="E42" s="39" t="s">
        <v>72</v>
      </c>
      <c r="F42" s="40" t="s">
        <v>71</v>
      </c>
      <c r="G42" s="39" t="s">
        <v>70</v>
      </c>
    </row>
    <row r="43" spans="2:7">
      <c r="B43" s="38"/>
      <c r="C43" s="37" t="s">
        <v>69</v>
      </c>
      <c r="D43" s="37" t="s">
        <v>68</v>
      </c>
      <c r="E43" s="36" t="s">
        <v>68</v>
      </c>
      <c r="F43" s="36" t="s">
        <v>68</v>
      </c>
      <c r="G43" s="35"/>
    </row>
    <row r="44" spans="2:7">
      <c r="B44" s="34"/>
      <c r="C44" s="22"/>
      <c r="D44" s="22"/>
      <c r="E44" s="20"/>
      <c r="F44" s="21"/>
      <c r="G44" s="20"/>
    </row>
    <row r="45" spans="2:7">
      <c r="B45" s="24" t="s">
        <v>6</v>
      </c>
      <c r="C45" s="22"/>
      <c r="D45" s="22"/>
      <c r="E45" s="22">
        <f>C45-D45</f>
        <v>0</v>
      </c>
      <c r="F45" s="21" t="e">
        <f>E45/D45</f>
        <v>#DIV/0!</v>
      </c>
      <c r="G45" s="28"/>
    </row>
    <row r="46" spans="2:7">
      <c r="B46" s="24"/>
      <c r="C46" s="22"/>
      <c r="D46" s="22"/>
      <c r="E46" s="22"/>
      <c r="F46" s="21"/>
      <c r="G46" s="33"/>
    </row>
    <row r="47" spans="2:7">
      <c r="B47" s="24" t="s">
        <v>67</v>
      </c>
      <c r="C47" s="22"/>
      <c r="D47" s="22"/>
      <c r="E47" s="22">
        <f>C47-D47</f>
        <v>0</v>
      </c>
      <c r="F47" s="21" t="e">
        <f>E47/D47</f>
        <v>#DIV/0!</v>
      </c>
      <c r="G47" s="28"/>
    </row>
    <row r="48" spans="2:7">
      <c r="B48" s="32"/>
      <c r="C48" s="27">
        <f>SUM(C45:C47)</f>
        <v>0</v>
      </c>
      <c r="D48" s="27">
        <f>SUM(D45:D47)</f>
        <v>0</v>
      </c>
      <c r="E48" s="27"/>
      <c r="F48" s="31"/>
      <c r="G48" s="30"/>
    </row>
    <row r="49" spans="2:7">
      <c r="B49" s="24"/>
      <c r="C49" s="22"/>
      <c r="D49" s="22"/>
      <c r="E49" s="22"/>
      <c r="F49" s="21"/>
      <c r="G49" s="20"/>
    </row>
    <row r="50" spans="2:7">
      <c r="B50" s="24" t="s">
        <v>66</v>
      </c>
      <c r="C50" s="22"/>
      <c r="D50" s="29"/>
      <c r="E50" s="22">
        <f t="shared" ref="E50:E55" si="2">C50-D50</f>
        <v>0</v>
      </c>
      <c r="F50" s="21" t="e">
        <f t="shared" ref="F50:F55" si="3">E50/D50</f>
        <v>#DIV/0!</v>
      </c>
      <c r="G50" s="28"/>
    </row>
    <row r="51" spans="2:7">
      <c r="B51" s="24" t="s">
        <v>65</v>
      </c>
      <c r="C51" s="22"/>
      <c r="D51" s="22"/>
      <c r="E51" s="22">
        <f t="shared" si="2"/>
        <v>0</v>
      </c>
      <c r="F51" s="21" t="e">
        <f t="shared" si="3"/>
        <v>#DIV/0!</v>
      </c>
      <c r="G51" s="28"/>
    </row>
    <row r="52" spans="2:7">
      <c r="B52" s="24" t="s">
        <v>64</v>
      </c>
      <c r="C52" s="22"/>
      <c r="D52" s="22"/>
      <c r="E52" s="22">
        <f t="shared" si="2"/>
        <v>0</v>
      </c>
      <c r="F52" s="21" t="e">
        <f t="shared" si="3"/>
        <v>#DIV/0!</v>
      </c>
      <c r="G52" s="28"/>
    </row>
    <row r="53" spans="2:7">
      <c r="B53" s="24" t="s">
        <v>63</v>
      </c>
      <c r="C53" s="22"/>
      <c r="D53" s="22"/>
      <c r="E53" s="22">
        <f t="shared" si="2"/>
        <v>0</v>
      </c>
      <c r="F53" s="21" t="e">
        <f t="shared" si="3"/>
        <v>#DIV/0!</v>
      </c>
      <c r="G53" s="28"/>
    </row>
    <row r="54" spans="2:7">
      <c r="B54" s="24" t="s">
        <v>62</v>
      </c>
      <c r="C54" s="22"/>
      <c r="D54" s="22"/>
      <c r="E54" s="22">
        <f t="shared" si="2"/>
        <v>0</v>
      </c>
      <c r="F54" s="21" t="e">
        <f t="shared" si="3"/>
        <v>#DIV/0!</v>
      </c>
      <c r="G54" s="20"/>
    </row>
    <row r="55" spans="2:7">
      <c r="B55" s="24" t="s">
        <v>61</v>
      </c>
      <c r="C55" s="22"/>
      <c r="D55" s="22"/>
      <c r="E55" s="22">
        <f t="shared" si="2"/>
        <v>0</v>
      </c>
      <c r="F55" s="21" t="e">
        <f t="shared" si="3"/>
        <v>#DIV/0!</v>
      </c>
      <c r="G55" s="20"/>
    </row>
    <row r="56" spans="2:7">
      <c r="B56" s="24"/>
      <c r="C56" s="27">
        <f>SUM(C50:C55)</f>
        <v>0</v>
      </c>
      <c r="D56" s="27">
        <f>SUM(D50:D55)</f>
        <v>0</v>
      </c>
      <c r="E56" s="22"/>
      <c r="F56" s="21"/>
      <c r="G56" s="20"/>
    </row>
    <row r="57" spans="2:7">
      <c r="B57" s="24"/>
      <c r="C57" s="22"/>
      <c r="D57" s="22"/>
      <c r="E57" s="22"/>
      <c r="F57" s="21"/>
      <c r="G57" s="20"/>
    </row>
    <row r="58" spans="2:7">
      <c r="B58" s="24" t="s">
        <v>60</v>
      </c>
      <c r="C58" s="22">
        <f>C48-C56</f>
        <v>0</v>
      </c>
      <c r="D58" s="22">
        <f>D48-D56</f>
        <v>0</v>
      </c>
      <c r="E58" s="22"/>
      <c r="F58" s="21"/>
      <c r="G58" s="20"/>
    </row>
    <row r="59" spans="2:7">
      <c r="B59" s="24"/>
      <c r="C59" s="22"/>
      <c r="D59" s="22"/>
      <c r="E59" s="22"/>
      <c r="F59" s="21"/>
      <c r="G59" s="20"/>
    </row>
    <row r="60" spans="2:7">
      <c r="B60" s="26" t="s">
        <v>59</v>
      </c>
      <c r="C60" s="22"/>
      <c r="D60" s="22"/>
      <c r="E60" s="22">
        <f>C60-D60</f>
        <v>0</v>
      </c>
      <c r="F60" s="21" t="e">
        <f>E60/D60</f>
        <v>#DIV/0!</v>
      </c>
      <c r="G60" s="20"/>
    </row>
    <row r="61" spans="2:7">
      <c r="B61" s="25"/>
      <c r="C61" s="22"/>
      <c r="D61" s="22"/>
      <c r="E61" s="22"/>
      <c r="F61" s="21"/>
      <c r="G61" s="20"/>
    </row>
    <row r="62" spans="2:7" ht="13.5" thickBot="1">
      <c r="B62" s="24" t="s">
        <v>58</v>
      </c>
      <c r="C62" s="22">
        <f>C58-C60</f>
        <v>0</v>
      </c>
      <c r="D62" s="23">
        <f>D58-D60</f>
        <v>0</v>
      </c>
      <c r="E62" s="22"/>
      <c r="F62" s="21"/>
      <c r="G62" s="20"/>
    </row>
    <row r="63" spans="2:7">
      <c r="B63" s="19"/>
      <c r="C63" s="18"/>
      <c r="D63" s="18"/>
      <c r="E63" s="18"/>
      <c r="F63" s="17"/>
      <c r="G63"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
  <sheetViews>
    <sheetView showGridLines="0" workbookViewId="0">
      <selection activeCell="L12" sqref="L12"/>
    </sheetView>
  </sheetViews>
  <sheetFormatPr defaultRowHeight="12.75"/>
  <cols>
    <col min="1" max="16384" width="9.140625" style="1"/>
  </cols>
  <sheetData/>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6145" r:id="rId4">
          <objectPr defaultSize="0" autoPict="0" r:id="rId5">
            <anchor moveWithCells="1">
              <from>
                <xdr:col>2</xdr:col>
                <xdr:colOff>0</xdr:colOff>
                <xdr:row>4</xdr:row>
                <xdr:rowOff>133350</xdr:rowOff>
              </from>
              <to>
                <xdr:col>4</xdr:col>
                <xdr:colOff>0</xdr:colOff>
                <xdr:row>11</xdr:row>
                <xdr:rowOff>28575</xdr:rowOff>
              </to>
            </anchor>
          </objectPr>
        </oleObject>
      </mc:Choice>
      <mc:Fallback>
        <oleObject progId="Document" dvAspect="DVASPECT_ICON" shapeId="6145" r:id="rId4"/>
      </mc:Fallback>
    </mc:AlternateContent>
    <mc:AlternateContent xmlns:mc="http://schemas.openxmlformats.org/markup-compatibility/2006">
      <mc:Choice Requires="x14">
        <oleObject progId="Document" dvAspect="DVASPECT_ICON" shapeId="6147" r:id="rId6">
          <objectPr defaultSize="0" r:id="rId7">
            <anchor moveWithCells="1">
              <from>
                <xdr:col>2</xdr:col>
                <xdr:colOff>0</xdr:colOff>
                <xdr:row>12</xdr:row>
                <xdr:rowOff>0</xdr:rowOff>
              </from>
              <to>
                <xdr:col>3</xdr:col>
                <xdr:colOff>304800</xdr:colOff>
                <xdr:row>16</xdr:row>
                <xdr:rowOff>123825</xdr:rowOff>
              </to>
            </anchor>
          </objectPr>
        </oleObject>
      </mc:Choice>
      <mc:Fallback>
        <oleObject progId="Document" dvAspect="DVASPECT_ICON" shapeId="6147" r:id="rId6"/>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D7"/>
  <sheetViews>
    <sheetView workbookViewId="0">
      <selection activeCell="D6" sqref="D6"/>
    </sheetView>
  </sheetViews>
  <sheetFormatPr defaultRowHeight="15"/>
  <sheetData>
    <row r="6" spans="4:4">
      <c r="D6" t="s">
        <v>149</v>
      </c>
    </row>
    <row r="7" spans="4:4">
      <c r="D7" t="s">
        <v>150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0"/>
  <sheetViews>
    <sheetView topLeftCell="A4" workbookViewId="0">
      <selection activeCell="F26" sqref="F25:F26"/>
    </sheetView>
  </sheetViews>
  <sheetFormatPr defaultRowHeight="15"/>
  <cols>
    <col min="2" max="2" width="10.140625" bestFit="1" customWidth="1"/>
    <col min="3" max="3" width="27.140625" bestFit="1" customWidth="1"/>
    <col min="4" max="4" width="35.42578125" bestFit="1" customWidth="1"/>
    <col min="5" max="5" width="10.5703125" bestFit="1" customWidth="1"/>
  </cols>
  <sheetData>
    <row r="1" spans="2:5">
      <c r="C1" s="90" t="s">
        <v>304</v>
      </c>
    </row>
    <row r="3" spans="2:5">
      <c r="B3" s="61" t="s">
        <v>153</v>
      </c>
      <c r="C3" s="62" t="s">
        <v>197</v>
      </c>
      <c r="D3" s="63" t="s">
        <v>198</v>
      </c>
      <c r="E3" s="64" t="s">
        <v>199</v>
      </c>
    </row>
    <row r="4" spans="2:5">
      <c r="B4" s="65" t="s">
        <v>200</v>
      </c>
      <c r="C4" s="66" t="s">
        <v>200</v>
      </c>
      <c r="D4" s="67" t="s">
        <v>200</v>
      </c>
      <c r="E4" s="68" t="s">
        <v>42</v>
      </c>
    </row>
    <row r="5" spans="2:5">
      <c r="B5" s="69">
        <v>42823</v>
      </c>
      <c r="C5" s="70" t="s">
        <v>201</v>
      </c>
      <c r="D5" s="71" t="s">
        <v>202</v>
      </c>
      <c r="E5" s="72">
        <v>149500</v>
      </c>
    </row>
    <row r="6" spans="2:5">
      <c r="B6" s="69">
        <v>42823</v>
      </c>
      <c r="C6" s="70" t="s">
        <v>203</v>
      </c>
      <c r="D6" s="71" t="s">
        <v>202</v>
      </c>
      <c r="E6" s="72">
        <v>3463</v>
      </c>
    </row>
    <row r="7" spans="2:5">
      <c r="B7" s="69">
        <v>42793</v>
      </c>
      <c r="C7" s="70" t="s">
        <v>204</v>
      </c>
      <c r="D7" s="71" t="s">
        <v>205</v>
      </c>
      <c r="E7" s="72">
        <v>57500</v>
      </c>
    </row>
    <row r="8" spans="2:5">
      <c r="B8" s="69">
        <v>42793</v>
      </c>
      <c r="C8" s="70" t="s">
        <v>206</v>
      </c>
      <c r="D8" s="71" t="s">
        <v>205</v>
      </c>
      <c r="E8" s="72">
        <v>238</v>
      </c>
    </row>
    <row r="9" spans="2:5">
      <c r="B9" s="69">
        <v>42793</v>
      </c>
      <c r="C9" s="70" t="s">
        <v>207</v>
      </c>
      <c r="D9" s="71" t="s">
        <v>205</v>
      </c>
      <c r="E9" s="72">
        <v>499560</v>
      </c>
    </row>
    <row r="10" spans="2:5">
      <c r="B10" s="69">
        <v>42793</v>
      </c>
      <c r="C10" s="70" t="s">
        <v>208</v>
      </c>
      <c r="D10" s="71" t="s">
        <v>205</v>
      </c>
      <c r="E10" s="72">
        <v>22000</v>
      </c>
    </row>
    <row r="11" spans="2:5">
      <c r="B11" s="69">
        <v>42808</v>
      </c>
      <c r="C11" s="70" t="s">
        <v>209</v>
      </c>
      <c r="D11" s="71" t="s">
        <v>205</v>
      </c>
      <c r="E11" s="72">
        <v>58880</v>
      </c>
    </row>
    <row r="12" spans="2:5">
      <c r="B12" s="69">
        <v>42808</v>
      </c>
      <c r="C12" s="70" t="s">
        <v>210</v>
      </c>
      <c r="D12" s="71" t="s">
        <v>205</v>
      </c>
      <c r="E12" s="72">
        <v>346</v>
      </c>
    </row>
    <row r="13" spans="2:5">
      <c r="B13" s="69">
        <v>42542</v>
      </c>
      <c r="C13" s="70" t="s">
        <v>211</v>
      </c>
      <c r="D13" s="71" t="s">
        <v>212</v>
      </c>
      <c r="E13" s="72">
        <v>1774</v>
      </c>
    </row>
    <row r="14" spans="2:5">
      <c r="B14" s="69">
        <v>42591</v>
      </c>
      <c r="C14" s="70" t="s">
        <v>213</v>
      </c>
      <c r="D14" s="71" t="s">
        <v>212</v>
      </c>
      <c r="E14" s="72">
        <v>6234</v>
      </c>
    </row>
    <row r="15" spans="2:5">
      <c r="B15" s="69">
        <v>42696</v>
      </c>
      <c r="C15" s="70" t="s">
        <v>214</v>
      </c>
      <c r="D15" s="71" t="s">
        <v>212</v>
      </c>
      <c r="E15" s="72">
        <v>229</v>
      </c>
    </row>
    <row r="16" spans="2:5">
      <c r="B16" s="69">
        <v>42702</v>
      </c>
      <c r="C16" s="70" t="s">
        <v>215</v>
      </c>
      <c r="D16" s="71" t="s">
        <v>212</v>
      </c>
      <c r="E16" s="72">
        <v>1085</v>
      </c>
    </row>
    <row r="17" spans="2:5">
      <c r="B17" s="69">
        <v>42702</v>
      </c>
      <c r="C17" s="70" t="s">
        <v>216</v>
      </c>
      <c r="D17" s="71" t="s">
        <v>212</v>
      </c>
      <c r="E17" s="72">
        <v>66700</v>
      </c>
    </row>
    <row r="18" spans="2:5">
      <c r="B18" s="69">
        <v>42705</v>
      </c>
      <c r="C18" s="70" t="s">
        <v>217</v>
      </c>
      <c r="D18" s="71" t="s">
        <v>212</v>
      </c>
      <c r="E18" s="72">
        <v>3092</v>
      </c>
    </row>
    <row r="19" spans="2:5">
      <c r="B19" s="69">
        <v>42754</v>
      </c>
      <c r="C19" s="70" t="s">
        <v>218</v>
      </c>
      <c r="D19" s="71" t="s">
        <v>212</v>
      </c>
      <c r="E19" s="72">
        <v>19567</v>
      </c>
    </row>
    <row r="20" spans="2:5">
      <c r="B20" s="69">
        <v>42779</v>
      </c>
      <c r="C20" s="70" t="s">
        <v>219</v>
      </c>
      <c r="D20" s="71" t="s">
        <v>212</v>
      </c>
      <c r="E20" s="72">
        <v>116208</v>
      </c>
    </row>
    <row r="21" spans="2:5">
      <c r="B21" s="69">
        <v>42779</v>
      </c>
      <c r="C21" s="70" t="s">
        <v>220</v>
      </c>
      <c r="D21" s="71" t="s">
        <v>212</v>
      </c>
      <c r="E21" s="72">
        <v>26704</v>
      </c>
    </row>
    <row r="22" spans="2:5">
      <c r="B22" s="69">
        <v>42779</v>
      </c>
      <c r="C22" s="70" t="s">
        <v>221</v>
      </c>
      <c r="D22" s="71" t="s">
        <v>212</v>
      </c>
      <c r="E22" s="72">
        <v>106733</v>
      </c>
    </row>
    <row r="23" spans="2:5">
      <c r="B23" s="69">
        <v>42779</v>
      </c>
      <c r="C23" s="70" t="s">
        <v>222</v>
      </c>
      <c r="D23" s="71" t="s">
        <v>212</v>
      </c>
      <c r="E23" s="72">
        <v>34371</v>
      </c>
    </row>
    <row r="24" spans="2:5">
      <c r="B24" s="69">
        <v>42779</v>
      </c>
      <c r="C24" s="70" t="s">
        <v>223</v>
      </c>
      <c r="D24" s="71" t="s">
        <v>212</v>
      </c>
      <c r="E24" s="72">
        <v>116035</v>
      </c>
    </row>
    <row r="25" spans="2:5">
      <c r="B25" s="69">
        <v>42779</v>
      </c>
      <c r="C25" s="70" t="s">
        <v>224</v>
      </c>
      <c r="D25" s="71" t="s">
        <v>212</v>
      </c>
      <c r="E25" s="72">
        <v>29883</v>
      </c>
    </row>
    <row r="26" spans="2:5">
      <c r="B26" s="69">
        <v>42780</v>
      </c>
      <c r="C26" s="70" t="s">
        <v>225</v>
      </c>
      <c r="D26" s="71" t="s">
        <v>212</v>
      </c>
      <c r="E26" s="72">
        <v>58650</v>
      </c>
    </row>
    <row r="27" spans="2:5">
      <c r="B27" s="69">
        <v>42780</v>
      </c>
      <c r="C27" s="70" t="s">
        <v>226</v>
      </c>
      <c r="D27" s="71" t="s">
        <v>212</v>
      </c>
      <c r="E27" s="72">
        <v>37950</v>
      </c>
    </row>
    <row r="28" spans="2:5">
      <c r="B28" s="69">
        <v>42796</v>
      </c>
      <c r="C28" s="70" t="s">
        <v>227</v>
      </c>
      <c r="D28" s="71" t="s">
        <v>212</v>
      </c>
      <c r="E28" s="72">
        <v>117588</v>
      </c>
    </row>
    <row r="29" spans="2:5">
      <c r="B29" s="69">
        <v>42796</v>
      </c>
      <c r="C29" s="70" t="s">
        <v>228</v>
      </c>
      <c r="D29" s="71" t="s">
        <v>212</v>
      </c>
      <c r="E29" s="72">
        <v>29427</v>
      </c>
    </row>
    <row r="30" spans="2:5">
      <c r="B30" s="69">
        <v>42808</v>
      </c>
      <c r="C30" s="70" t="s">
        <v>229</v>
      </c>
      <c r="D30" s="71" t="s">
        <v>212</v>
      </c>
      <c r="E30" s="72">
        <v>74750</v>
      </c>
    </row>
    <row r="31" spans="2:5">
      <c r="B31" s="69">
        <v>42818</v>
      </c>
      <c r="C31" s="70" t="s">
        <v>230</v>
      </c>
      <c r="D31" s="71" t="s">
        <v>212</v>
      </c>
      <c r="E31" s="72">
        <v>37950</v>
      </c>
    </row>
    <row r="32" spans="2:5">
      <c r="B32" s="69">
        <v>42818</v>
      </c>
      <c r="C32" s="70" t="s">
        <v>231</v>
      </c>
      <c r="D32" s="71" t="s">
        <v>212</v>
      </c>
      <c r="E32" s="72">
        <v>41400</v>
      </c>
    </row>
    <row r="33" spans="2:5">
      <c r="B33" s="69">
        <v>42822</v>
      </c>
      <c r="C33" s="70" t="s">
        <v>232</v>
      </c>
      <c r="D33" s="71" t="s">
        <v>212</v>
      </c>
      <c r="E33" s="72">
        <v>49450</v>
      </c>
    </row>
    <row r="34" spans="2:5">
      <c r="B34" s="69">
        <v>42774</v>
      </c>
      <c r="C34" s="70" t="s">
        <v>233</v>
      </c>
      <c r="D34" s="71" t="s">
        <v>234</v>
      </c>
      <c r="E34" s="72">
        <v>23000</v>
      </c>
    </row>
    <row r="35" spans="2:5">
      <c r="B35" s="69">
        <v>42774</v>
      </c>
      <c r="C35" s="70" t="s">
        <v>235</v>
      </c>
      <c r="D35" s="71" t="s">
        <v>234</v>
      </c>
      <c r="E35" s="72">
        <v>204</v>
      </c>
    </row>
    <row r="36" spans="2:5">
      <c r="B36" s="69">
        <v>42783</v>
      </c>
      <c r="C36" s="70" t="s">
        <v>236</v>
      </c>
      <c r="D36" s="71" t="s">
        <v>234</v>
      </c>
      <c r="E36" s="72">
        <v>23138</v>
      </c>
    </row>
    <row r="37" spans="2:5">
      <c r="B37" s="69">
        <v>42808</v>
      </c>
      <c r="C37" s="70" t="s">
        <v>237</v>
      </c>
      <c r="D37" s="71" t="s">
        <v>234</v>
      </c>
      <c r="E37" s="72">
        <v>23235</v>
      </c>
    </row>
    <row r="38" spans="2:5">
      <c r="B38" s="69">
        <v>42808</v>
      </c>
      <c r="C38" s="70" t="s">
        <v>238</v>
      </c>
      <c r="D38" s="71" t="s">
        <v>234</v>
      </c>
      <c r="E38" s="72">
        <v>23000</v>
      </c>
    </row>
    <row r="39" spans="2:5">
      <c r="B39" s="69">
        <v>42808</v>
      </c>
      <c r="C39" s="70" t="s">
        <v>239</v>
      </c>
      <c r="D39" s="71" t="s">
        <v>234</v>
      </c>
      <c r="E39" s="72">
        <v>191</v>
      </c>
    </row>
    <row r="40" spans="2:5">
      <c r="B40" s="69">
        <v>42808</v>
      </c>
      <c r="C40" s="70" t="s">
        <v>240</v>
      </c>
      <c r="D40" s="71" t="s">
        <v>234</v>
      </c>
      <c r="E40" s="72">
        <v>214144</v>
      </c>
    </row>
    <row r="41" spans="2:5">
      <c r="B41" s="69">
        <v>42817</v>
      </c>
      <c r="C41" s="70" t="s">
        <v>241</v>
      </c>
      <c r="D41" s="71" t="s">
        <v>242</v>
      </c>
      <c r="E41" s="72">
        <v>108790</v>
      </c>
    </row>
    <row r="42" spans="2:5">
      <c r="B42" s="69">
        <v>42817</v>
      </c>
      <c r="C42" s="70" t="s">
        <v>243</v>
      </c>
      <c r="D42" s="71" t="s">
        <v>242</v>
      </c>
      <c r="E42" s="72">
        <v>356</v>
      </c>
    </row>
    <row r="43" spans="2:5">
      <c r="B43" s="69">
        <v>42808</v>
      </c>
      <c r="C43" s="70" t="s">
        <v>244</v>
      </c>
      <c r="D43" s="71" t="s">
        <v>245</v>
      </c>
      <c r="E43" s="72">
        <v>99330</v>
      </c>
    </row>
    <row r="44" spans="2:5">
      <c r="B44" s="69">
        <v>42808</v>
      </c>
      <c r="C44" s="70" t="s">
        <v>246</v>
      </c>
      <c r="D44" s="71" t="s">
        <v>245</v>
      </c>
      <c r="E44" s="72">
        <v>322</v>
      </c>
    </row>
    <row r="45" spans="2:5">
      <c r="B45" s="69">
        <v>42808</v>
      </c>
      <c r="C45" s="70" t="s">
        <v>247</v>
      </c>
      <c r="D45" s="71" t="s">
        <v>245</v>
      </c>
      <c r="E45" s="72">
        <v>99330</v>
      </c>
    </row>
    <row r="46" spans="2:5">
      <c r="B46" s="69">
        <v>42808</v>
      </c>
      <c r="C46" s="70" t="s">
        <v>248</v>
      </c>
      <c r="D46" s="71" t="s">
        <v>245</v>
      </c>
      <c r="E46" s="72">
        <v>997</v>
      </c>
    </row>
    <row r="47" spans="2:5">
      <c r="B47" s="69">
        <v>42754</v>
      </c>
      <c r="C47" s="70" t="s">
        <v>249</v>
      </c>
      <c r="D47" s="71" t="s">
        <v>250</v>
      </c>
      <c r="E47" s="72">
        <v>168176</v>
      </c>
    </row>
    <row r="48" spans="2:5">
      <c r="B48" s="69">
        <v>42754</v>
      </c>
      <c r="C48" s="70" t="s">
        <v>251</v>
      </c>
      <c r="D48" s="71" t="s">
        <v>250</v>
      </c>
      <c r="E48" s="72">
        <v>15508</v>
      </c>
    </row>
    <row r="49" spans="2:5">
      <c r="B49" s="69">
        <v>42754</v>
      </c>
      <c r="C49" s="70" t="s">
        <v>252</v>
      </c>
      <c r="D49" s="71" t="s">
        <v>250</v>
      </c>
      <c r="E49" s="72">
        <v>41400</v>
      </c>
    </row>
    <row r="50" spans="2:5">
      <c r="B50" s="69">
        <v>42768</v>
      </c>
      <c r="C50" s="70" t="s">
        <v>253</v>
      </c>
      <c r="D50" s="71" t="s">
        <v>250</v>
      </c>
      <c r="E50" s="72">
        <v>16506</v>
      </c>
    </row>
    <row r="51" spans="2:5">
      <c r="B51" s="69">
        <v>42795</v>
      </c>
      <c r="C51" s="70" t="s">
        <v>254</v>
      </c>
      <c r="D51" s="71" t="s">
        <v>250</v>
      </c>
      <c r="E51" s="72">
        <v>1940326</v>
      </c>
    </row>
    <row r="52" spans="2:5">
      <c r="B52" s="69">
        <v>42795</v>
      </c>
      <c r="C52" s="70" t="s">
        <v>255</v>
      </c>
      <c r="D52" s="71" t="s">
        <v>250</v>
      </c>
      <c r="E52" s="72">
        <v>130311</v>
      </c>
    </row>
    <row r="53" spans="2:5">
      <c r="B53" s="69">
        <v>42802</v>
      </c>
      <c r="C53" s="70" t="s">
        <v>256</v>
      </c>
      <c r="D53" s="71" t="s">
        <v>250</v>
      </c>
      <c r="E53" s="72">
        <v>63250</v>
      </c>
    </row>
    <row r="54" spans="2:5">
      <c r="B54" s="69">
        <v>42802</v>
      </c>
      <c r="C54" s="70" t="s">
        <v>257</v>
      </c>
      <c r="D54" s="71" t="s">
        <v>250</v>
      </c>
      <c r="E54" s="72">
        <v>445</v>
      </c>
    </row>
    <row r="55" spans="2:5">
      <c r="B55" s="69">
        <v>42818</v>
      </c>
      <c r="C55" s="70" t="s">
        <v>258</v>
      </c>
      <c r="D55" s="71" t="s">
        <v>250</v>
      </c>
      <c r="E55" s="72">
        <v>28877</v>
      </c>
    </row>
    <row r="56" spans="2:5">
      <c r="B56" s="69">
        <v>42702</v>
      </c>
      <c r="C56" s="70" t="s">
        <v>259</v>
      </c>
      <c r="D56" s="71" t="s">
        <v>260</v>
      </c>
      <c r="E56" s="72">
        <v>1026</v>
      </c>
    </row>
    <row r="57" spans="2:5">
      <c r="B57" s="69">
        <v>42789</v>
      </c>
      <c r="C57" s="70" t="s">
        <v>261</v>
      </c>
      <c r="D57" s="71" t="s">
        <v>260</v>
      </c>
      <c r="E57" s="72">
        <v>92000</v>
      </c>
    </row>
    <row r="58" spans="2:5">
      <c r="B58" s="69">
        <v>42789</v>
      </c>
      <c r="C58" s="70" t="s">
        <v>262</v>
      </c>
      <c r="D58" s="71" t="s">
        <v>260</v>
      </c>
      <c r="E58" s="72">
        <v>913</v>
      </c>
    </row>
    <row r="59" spans="2:5">
      <c r="B59" s="69">
        <v>42789</v>
      </c>
      <c r="C59" s="70" t="s">
        <v>263</v>
      </c>
      <c r="D59" s="71" t="s">
        <v>260</v>
      </c>
      <c r="E59" s="72">
        <v>92000</v>
      </c>
    </row>
    <row r="60" spans="2:5">
      <c r="B60" s="69">
        <v>42789</v>
      </c>
      <c r="C60" s="70" t="s">
        <v>264</v>
      </c>
      <c r="D60" s="71" t="s">
        <v>260</v>
      </c>
      <c r="E60" s="72">
        <v>1380</v>
      </c>
    </row>
    <row r="61" spans="2:5">
      <c r="B61" s="69">
        <v>42793</v>
      </c>
      <c r="C61" s="70" t="s">
        <v>265</v>
      </c>
      <c r="D61" s="71" t="s">
        <v>260</v>
      </c>
      <c r="E61" s="72">
        <v>138000</v>
      </c>
    </row>
    <row r="62" spans="2:5">
      <c r="B62" s="69">
        <v>42793</v>
      </c>
      <c r="C62" s="70" t="s">
        <v>266</v>
      </c>
      <c r="D62" s="71" t="s">
        <v>260</v>
      </c>
      <c r="E62" s="72">
        <v>138000</v>
      </c>
    </row>
    <row r="63" spans="2:5">
      <c r="B63" s="69">
        <v>42793</v>
      </c>
      <c r="C63" s="70" t="s">
        <v>267</v>
      </c>
      <c r="D63" s="71" t="s">
        <v>260</v>
      </c>
      <c r="E63" s="72">
        <v>138000</v>
      </c>
    </row>
    <row r="64" spans="2:5">
      <c r="B64" s="69">
        <v>42796</v>
      </c>
      <c r="C64" s="70" t="s">
        <v>268</v>
      </c>
      <c r="D64" s="71" t="s">
        <v>260</v>
      </c>
      <c r="E64" s="72">
        <v>224250</v>
      </c>
    </row>
    <row r="65" spans="2:5">
      <c r="B65" s="69">
        <v>42808</v>
      </c>
      <c r="C65" s="70" t="s">
        <v>269</v>
      </c>
      <c r="D65" s="71" t="s">
        <v>260</v>
      </c>
      <c r="E65" s="72">
        <v>555</v>
      </c>
    </row>
    <row r="66" spans="2:5">
      <c r="B66" s="69">
        <v>42808</v>
      </c>
      <c r="C66" s="70" t="s">
        <v>270</v>
      </c>
      <c r="D66" s="71" t="s">
        <v>260</v>
      </c>
      <c r="E66" s="72">
        <v>1548</v>
      </c>
    </row>
    <row r="67" spans="2:5">
      <c r="B67" s="69">
        <v>42808</v>
      </c>
      <c r="C67" s="70" t="s">
        <v>271</v>
      </c>
      <c r="D67" s="71" t="s">
        <v>260</v>
      </c>
      <c r="E67" s="72">
        <v>1318</v>
      </c>
    </row>
    <row r="68" spans="2:5">
      <c r="B68" s="69">
        <v>42808</v>
      </c>
      <c r="C68" s="70" t="s">
        <v>272</v>
      </c>
      <c r="D68" s="71" t="s">
        <v>260</v>
      </c>
      <c r="E68" s="72">
        <v>669</v>
      </c>
    </row>
    <row r="69" spans="2:5">
      <c r="B69" s="69">
        <v>42822</v>
      </c>
      <c r="C69" s="70" t="s">
        <v>273</v>
      </c>
      <c r="D69" s="71" t="s">
        <v>260</v>
      </c>
      <c r="E69" s="72">
        <v>299000</v>
      </c>
    </row>
    <row r="70" spans="2:5">
      <c r="B70" s="69">
        <v>42822</v>
      </c>
      <c r="C70" s="70" t="s">
        <v>274</v>
      </c>
      <c r="D70" s="71" t="s">
        <v>260</v>
      </c>
      <c r="E70" s="72">
        <v>1829</v>
      </c>
    </row>
    <row r="71" spans="2:5">
      <c r="B71" s="69">
        <v>42824</v>
      </c>
      <c r="C71" s="70" t="s">
        <v>275</v>
      </c>
      <c r="D71" s="71" t="s">
        <v>260</v>
      </c>
      <c r="E71" s="72">
        <v>776250</v>
      </c>
    </row>
    <row r="72" spans="2:5">
      <c r="B72" s="69">
        <v>42824</v>
      </c>
      <c r="C72" s="70" t="s">
        <v>276</v>
      </c>
      <c r="D72" s="71" t="s">
        <v>260</v>
      </c>
      <c r="E72" s="72">
        <v>60171</v>
      </c>
    </row>
    <row r="73" spans="2:5">
      <c r="B73" s="69">
        <v>42818</v>
      </c>
      <c r="C73" s="70" t="s">
        <v>277</v>
      </c>
      <c r="D73" s="71" t="s">
        <v>278</v>
      </c>
      <c r="E73" s="72">
        <v>78373</v>
      </c>
    </row>
    <row r="74" spans="2:5">
      <c r="B74" s="69">
        <v>42818</v>
      </c>
      <c r="C74" s="70" t="s">
        <v>279</v>
      </c>
      <c r="D74" s="71" t="s">
        <v>278</v>
      </c>
      <c r="E74" s="72">
        <v>972</v>
      </c>
    </row>
    <row r="75" spans="2:5">
      <c r="B75" s="69">
        <v>42793</v>
      </c>
      <c r="C75" s="70" t="s">
        <v>280</v>
      </c>
      <c r="D75" s="71" t="s">
        <v>281</v>
      </c>
      <c r="E75" s="72">
        <v>154848</v>
      </c>
    </row>
    <row r="76" spans="2:5">
      <c r="B76" s="69">
        <v>42774</v>
      </c>
      <c r="C76" s="70" t="s">
        <v>282</v>
      </c>
      <c r="D76" s="71" t="s">
        <v>283</v>
      </c>
      <c r="E76" s="72">
        <v>401</v>
      </c>
    </row>
    <row r="77" spans="2:5">
      <c r="B77" s="69">
        <v>42808</v>
      </c>
      <c r="C77" s="70" t="s">
        <v>284</v>
      </c>
      <c r="D77" s="71" t="s">
        <v>283</v>
      </c>
      <c r="E77" s="72">
        <v>71818</v>
      </c>
    </row>
    <row r="78" spans="2:5" s="81" customFormat="1">
      <c r="B78" s="77">
        <v>42523</v>
      </c>
      <c r="C78" s="78" t="s">
        <v>285</v>
      </c>
      <c r="D78" s="79" t="s">
        <v>286</v>
      </c>
      <c r="E78" s="80">
        <v>200</v>
      </c>
    </row>
    <row r="79" spans="2:5">
      <c r="B79" s="69">
        <v>42808</v>
      </c>
      <c r="C79" s="70" t="s">
        <v>287</v>
      </c>
      <c r="D79" s="71" t="s">
        <v>288</v>
      </c>
      <c r="E79" s="72">
        <v>189750</v>
      </c>
    </row>
    <row r="80" spans="2:5">
      <c r="B80" s="69">
        <v>42808</v>
      </c>
      <c r="C80" s="70" t="s">
        <v>289</v>
      </c>
      <c r="D80" s="71" t="s">
        <v>288</v>
      </c>
      <c r="E80" s="72">
        <v>2940</v>
      </c>
    </row>
    <row r="81" spans="2:5">
      <c r="B81" s="69">
        <v>42698</v>
      </c>
      <c r="C81" s="70" t="s">
        <v>290</v>
      </c>
      <c r="D81" s="71" t="s">
        <v>291</v>
      </c>
      <c r="E81" s="72">
        <v>5355</v>
      </c>
    </row>
    <row r="82" spans="2:5">
      <c r="B82" s="69">
        <v>42775</v>
      </c>
      <c r="C82" s="70" t="s">
        <v>292</v>
      </c>
      <c r="D82" s="71" t="s">
        <v>291</v>
      </c>
      <c r="E82" s="72">
        <v>380993</v>
      </c>
    </row>
    <row r="83" spans="2:5">
      <c r="B83" s="69">
        <v>42822</v>
      </c>
      <c r="C83" s="70" t="s">
        <v>293</v>
      </c>
      <c r="D83" s="71" t="s">
        <v>291</v>
      </c>
      <c r="E83" s="72">
        <v>32655</v>
      </c>
    </row>
    <row r="84" spans="2:5">
      <c r="B84" s="69">
        <v>42825</v>
      </c>
      <c r="C84" s="70" t="s">
        <v>294</v>
      </c>
      <c r="D84" s="71" t="s">
        <v>295</v>
      </c>
      <c r="E84" s="72">
        <v>139150</v>
      </c>
    </row>
    <row r="85" spans="2:5">
      <c r="B85" s="69">
        <v>42825</v>
      </c>
      <c r="C85" s="70" t="s">
        <v>296</v>
      </c>
      <c r="D85" s="71" t="s">
        <v>295</v>
      </c>
      <c r="E85" s="72">
        <v>2243</v>
      </c>
    </row>
    <row r="86" spans="2:5">
      <c r="B86" s="69">
        <v>42825</v>
      </c>
      <c r="C86" s="70" t="s">
        <v>297</v>
      </c>
      <c r="D86" s="71" t="s">
        <v>295</v>
      </c>
      <c r="E86" s="72">
        <v>1373</v>
      </c>
    </row>
    <row r="87" spans="2:5">
      <c r="B87" s="69">
        <v>42663</v>
      </c>
      <c r="C87" s="70" t="s">
        <v>298</v>
      </c>
      <c r="D87" s="71" t="s">
        <v>299</v>
      </c>
      <c r="E87" s="72">
        <v>152950</v>
      </c>
    </row>
    <row r="88" spans="2:5">
      <c r="B88" s="69">
        <v>42802</v>
      </c>
      <c r="C88" s="70" t="s">
        <v>300</v>
      </c>
      <c r="D88" s="71" t="s">
        <v>301</v>
      </c>
      <c r="E88" s="72">
        <v>166750</v>
      </c>
    </row>
    <row r="89" spans="2:5">
      <c r="B89" s="69">
        <v>42802</v>
      </c>
      <c r="C89" s="70" t="s">
        <v>302</v>
      </c>
      <c r="D89" s="71" t="s">
        <v>301</v>
      </c>
      <c r="E89" s="72">
        <v>7204</v>
      </c>
    </row>
    <row r="90" spans="2:5">
      <c r="B90" s="73"/>
      <c r="C90" s="74" t="s">
        <v>200</v>
      </c>
      <c r="D90" s="75" t="s">
        <v>200</v>
      </c>
      <c r="E90" s="76">
        <f>SUM(E5:E89)</f>
        <v>8142987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TickmarkConfig xmlns:xsi="http://www.w3.org/2001/XMLSchema-instance" xmlns:xsd="http://www.w3.org/2001/XMLSchema">
  <Items>
    <TickmarkConfigItem>
      <TickFont>
        <FontName>Accountant</FontName>
        <FontSize>14</FontSize>
        <FontStyle>Bold</FontStyle>
      </TickFont>
      <Color32>-65536</Color32>
      <GTILocked>true</GTILocked>
      <TickCharacter>b</TickCharacter>
      <TickDescription>Traced To Financial Statement</TickDescription>
      <TickShortDescription>Traced FS</TickShortDescription>
      <TickID>bddcc742-3a3d-4298-8ce7-b6e05458e208</TickID>
      <TickUsed>true</TickUsed>
    </TickmarkConfigItem>
    <TickmarkConfigItem>
      <TickFont>
        <FontName>Accountant</FontName>
        <FontSize>14</FontSize>
        <FontStyle>Bold</FontStyle>
      </TickFont>
      <Color32>-16776961</Color32>
      <GTILocked>true</GTILocked>
      <TickCharacter>f</TickCharacter>
      <TickDescription>Confirmation Sent</TickDescription>
      <TickShortDescription>Confirmed</TickShortDescription>
      <TickID>06bb32ba-574a-49de-bfb3-474a3e7c4f45</TickID>
      <TickUsed>true</TickUsed>
    </TickmarkConfigItem>
  </Items>
  <ShowLegend>false</ShowLegend>
</TickmarkConfig>
</file>

<file path=customXml/itemProps1.xml><?xml version="1.0" encoding="utf-8"?>
<ds:datastoreItem xmlns:ds="http://schemas.openxmlformats.org/officeDocument/2006/customXml" ds:itemID="{DFBEBDD6-4120-4B7D-9192-04AF9552159B}">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Checklist</vt:lpstr>
      <vt:lpstr>Annexure 1</vt:lpstr>
      <vt:lpstr>Annexure 2</vt:lpstr>
      <vt:lpstr>Annexure 3</vt:lpstr>
      <vt:lpstr>Annexure 4</vt:lpstr>
      <vt:lpstr>Annexure 5</vt:lpstr>
      <vt:lpstr>Confirmations</vt:lpstr>
      <vt:lpstr>Additional</vt:lpstr>
      <vt:lpstr>Sheet1</vt:lpstr>
      <vt:lpstr>Sheet2</vt:lpstr>
      <vt:lpstr>Sheet3</vt:lpstr>
      <vt:lpstr>Sheet4</vt:lpstr>
      <vt:lpstr>Checklist!Print_Area</vt:lpstr>
    </vt:vector>
  </TitlesOfParts>
  <Company>Grant Thornton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Tandon</dc:creator>
  <cp:lastModifiedBy>MAC</cp:lastModifiedBy>
  <cp:lastPrinted>2015-06-22T08:24:15Z</cp:lastPrinted>
  <dcterms:created xsi:type="dcterms:W3CDTF">2012-12-21T06:21:47Z</dcterms:created>
  <dcterms:modified xsi:type="dcterms:W3CDTF">2017-04-14T09:03:09Z</dcterms:modified>
</cp:coreProperties>
</file>